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8415" yWindow="-210" windowWidth="11730" windowHeight="10125"/>
  </bookViews>
  <sheets>
    <sheet name="Лист1" sheetId="1" r:id="rId1"/>
    <sheet name="Лист2" sheetId="2" r:id="rId2"/>
    <sheet name="Лист3" sheetId="3" r:id="rId3"/>
    <sheet name="Лист4" sheetId="4" r:id="rId4"/>
    <sheet name="Раздел 3" sheetId="5" r:id="rId5"/>
    <sheet name="Форма 5" sheetId="6" r:id="rId6"/>
    <sheet name="Таблица 1" sheetId="7" r:id="rId7"/>
  </sheets>
  <definedNames>
    <definedName name="_xlnm._FilterDatabase" localSheetId="0" hidden="1">Лист1!$A$42:$L$162</definedName>
    <definedName name="_xlnm._FilterDatabase" localSheetId="1" hidden="1">Лист2!$A$6:$H$32</definedName>
    <definedName name="_xlnm._FilterDatabase" localSheetId="4" hidden="1">'Раздел 3'!$B$15:$J$18</definedName>
  </definedNames>
  <calcPr calcId="145621"/>
</workbook>
</file>

<file path=xl/calcChain.xml><?xml version="1.0" encoding="utf-8"?>
<calcChain xmlns="http://schemas.openxmlformats.org/spreadsheetml/2006/main">
  <c r="C27" i="2" l="1"/>
  <c r="D19" i="7" l="1"/>
  <c r="D8" i="7"/>
  <c r="H23" i="1"/>
  <c r="G23" i="1"/>
  <c r="F23" i="1"/>
  <c r="H160" i="1"/>
  <c r="F160" i="1"/>
  <c r="E160" i="1"/>
  <c r="L17" i="7" l="1"/>
  <c r="K17" i="7"/>
  <c r="H17" i="7"/>
  <c r="G17" i="7"/>
  <c r="H10" i="7"/>
  <c r="T9" i="7"/>
  <c r="S9" i="7"/>
  <c r="P9" i="7"/>
  <c r="O9" i="7"/>
  <c r="N9" i="7"/>
  <c r="M9" i="7"/>
  <c r="L9" i="7"/>
  <c r="K9" i="7"/>
  <c r="H9" i="7"/>
  <c r="G9" i="7"/>
  <c r="F9" i="7"/>
  <c r="F19" i="7" s="1"/>
  <c r="D9" i="7"/>
  <c r="C8" i="7"/>
  <c r="C9" i="7" s="1"/>
  <c r="E9" i="7"/>
  <c r="E19" i="7" s="1"/>
  <c r="C17" i="7" l="1"/>
  <c r="C19" i="7" s="1"/>
  <c r="D17" i="7"/>
  <c r="D31" i="2"/>
  <c r="C31" i="2"/>
  <c r="D27" i="2"/>
  <c r="D35" i="2" s="1"/>
  <c r="C35" i="2"/>
  <c r="D16" i="2"/>
  <c r="C16" i="2"/>
  <c r="H162" i="1"/>
  <c r="F162" i="1"/>
  <c r="E162" i="1"/>
  <c r="H37" i="1"/>
  <c r="F37" i="1"/>
  <c r="E37" i="1"/>
  <c r="H30" i="1"/>
  <c r="F30" i="1"/>
  <c r="E30" i="1"/>
  <c r="H13" i="6" s="1"/>
  <c r="E23" i="1"/>
  <c r="F164" i="1" l="1"/>
  <c r="Q13" i="6"/>
  <c r="D36" i="2"/>
  <c r="Y13" i="6" s="1"/>
  <c r="E161" i="1"/>
  <c r="H161" i="1"/>
  <c r="D32" i="2"/>
  <c r="C32" i="2"/>
  <c r="F161" i="1"/>
  <c r="K13" i="6" s="1"/>
  <c r="H15" i="5" l="1"/>
  <c r="H18" i="5" s="1"/>
  <c r="H23" i="5" s="1"/>
  <c r="D33" i="2"/>
  <c r="M13" i="6"/>
  <c r="J13" i="6" s="1"/>
  <c r="S13" i="6"/>
  <c r="O13" i="6"/>
  <c r="N13" i="6" s="1"/>
  <c r="D11" i="2"/>
  <c r="I15" i="5" l="1"/>
  <c r="I18" i="5" s="1"/>
  <c r="I23" i="5" s="1"/>
  <c r="U13" i="6"/>
  <c r="W13" i="6"/>
  <c r="V13" i="6" s="1"/>
  <c r="R13" i="6"/>
  <c r="J18" i="5"/>
  <c r="G37" i="1" l="1"/>
  <c r="G161" i="1" l="1"/>
  <c r="G164" i="1"/>
  <c r="H164" i="1" s="1"/>
</calcChain>
</file>

<file path=xl/sharedStrings.xml><?xml version="1.0" encoding="utf-8"?>
<sst xmlns="http://schemas.openxmlformats.org/spreadsheetml/2006/main" count="1078" uniqueCount="456">
  <si>
    <t>Средне-списоч-ная числен-ность работни-ков,                          чел.</t>
  </si>
  <si>
    <t xml:space="preserve">Адрес   </t>
  </si>
  <si>
    <t>№ п/п</t>
  </si>
  <si>
    <t>Балансовая стоимость (тыс.руб.)</t>
  </si>
  <si>
    <t>Сведения о правообладателе</t>
  </si>
  <si>
    <t xml:space="preserve">РАЗДЕЛ 1. </t>
  </si>
  <si>
    <t>Сведения о муниципальном недвижимом имуществе</t>
  </si>
  <si>
    <t>Реквизиты документов-оснований (прекра-щения) права муниципаль-ной собствен-ности</t>
  </si>
  <si>
    <t>Сведения о правооблада-теле</t>
  </si>
  <si>
    <t>Амортиза-ция/износ (тыс.руб)</t>
  </si>
  <si>
    <t xml:space="preserve">РАЗДЕЛ 2. </t>
  </si>
  <si>
    <t>Сведения о муниципальном движимом имуществе</t>
  </si>
  <si>
    <t>Наименование движимого имущества</t>
  </si>
  <si>
    <t>Дата  возникновения и прекращения права муниципальной собственности</t>
  </si>
  <si>
    <t>Реквизиты  документов – оснований  возникновения (прекращения) права муниципальной собственности</t>
  </si>
  <si>
    <t>Сведения об  ограничениях (обременениях) с указанием основания и даты их возниновения и прекращения</t>
  </si>
  <si>
    <t>Амортизация/ износ (тыс.руб.)</t>
  </si>
  <si>
    <t>Итого</t>
  </si>
  <si>
    <t>Всего</t>
  </si>
  <si>
    <t>Наименование акционерного общества- эмитента, ОГРН</t>
  </si>
  <si>
    <t>Количество акций, выпущенных акционерным обществом (с указанием количества привилегированных акций)</t>
  </si>
  <si>
    <t>Размер доли в уставном капитале, принадлежащей муниципальному образованию, %</t>
  </si>
  <si>
    <t>Номинальная стоимость акций</t>
  </si>
  <si>
    <t>находящихся в муниципальной собственности</t>
  </si>
  <si>
    <t>Наименование  хозяйственного  общества,   товарищества, ОГРН</t>
  </si>
  <si>
    <t>Размер уставного  (складочного) капитала  хозяйственного общества, товарищества</t>
  </si>
  <si>
    <t>Размер доли в уставном  (складочном) капитале,  принадлежащей  муниципальному   образованию, %</t>
  </si>
  <si>
    <t>капиталах хозяйственных обществ и товариществ,</t>
  </si>
  <si>
    <t>Адрес</t>
  </si>
  <si>
    <t xml:space="preserve">Полное наименование и организационно-правовая форма юридического лица    </t>
  </si>
  <si>
    <t>ОГРН и дата регистрации</t>
  </si>
  <si>
    <t xml:space="preserve">РАЗДЕЛ 3. </t>
  </si>
  <si>
    <t>Сведения о муниципальных унитарных предприятиях, муниципальных учреждениях, хозяйственных обществах,</t>
  </si>
  <si>
    <t>товариществах, акции, доли (вклады) в уставном (складочном) капитале которых принадлежат муниципальному образованию,</t>
  </si>
  <si>
    <t>иных юридических лицах, в которых муниципальное образование является учредителем</t>
  </si>
  <si>
    <t>3.1. Муниципальные предприятия</t>
  </si>
  <si>
    <t>3.2. Муниципальные учреждения</t>
  </si>
  <si>
    <t>3.3. Хозяйственные общества, товарищества, акции, доли (вклады) в уставном (складочном) капитале 
которых принадлежат  муниципальному образованию, иные юридические лица,                        
                       в которых муниципальный район является учредителем</t>
  </si>
  <si>
    <t>Итого по разделу 3</t>
  </si>
  <si>
    <t>муниципального района "Корочанский район"</t>
  </si>
  <si>
    <t xml:space="preserve"> - </t>
  </si>
  <si>
    <t>Сведения об ограниче-ниях (обремене-ниях) с указанием основания и даты их возникно-вения и прераще-ния</t>
  </si>
  <si>
    <t xml:space="preserve">Размер уставного фонда (для муниципаль-ных унитар-ных пред-приятий) тыс.руб. </t>
  </si>
  <si>
    <t xml:space="preserve">Общая пло-щадь, протя-женность, глубина,объем (м2, м, м3) </t>
  </si>
  <si>
    <t xml:space="preserve">Дата возникновения и прекращения права </t>
  </si>
  <si>
    <t>1.1 Сооружения</t>
  </si>
  <si>
    <t>1.2 Нежилые здания (помещения)</t>
  </si>
  <si>
    <t>1.3 Дороги</t>
  </si>
  <si>
    <t>2.1 Транспортные средства</t>
  </si>
  <si>
    <t>2.2 Имущество стоимостью 200 000 руб и выше (особо ценное)</t>
  </si>
  <si>
    <t>РНМИ</t>
  </si>
  <si>
    <t>Вид разре-шенного использова-ния</t>
  </si>
  <si>
    <t>Местополо-жение</t>
  </si>
  <si>
    <t>Кадаст-ровый номер</t>
  </si>
  <si>
    <t>Категория земель</t>
  </si>
  <si>
    <t>Сведения об огра-ничениях (обремене-ниях) с указанием основания и даты их возникно-вения и прераще-ния</t>
  </si>
  <si>
    <t>Балансовая стомость (тыс. руб.)</t>
  </si>
  <si>
    <t>Кадастровая стоимость (тыс. руб.)</t>
  </si>
  <si>
    <t>Площадь (кв.м)</t>
  </si>
  <si>
    <t>2.3  Иное имущество</t>
  </si>
  <si>
    <t>2.4  Сведения об акциях акционерных обществ,</t>
  </si>
  <si>
    <t>2.5 Сведения о долях (вкладах) в уставных (складочных)</t>
  </si>
  <si>
    <t xml:space="preserve">Утвержден </t>
  </si>
  <si>
    <t>1.4  Жилищный фонд</t>
  </si>
  <si>
    <t>1.5 Земельные участки</t>
  </si>
  <si>
    <t>Наименова-ние недвижи-мого имущества</t>
  </si>
  <si>
    <t>Реквизиты доку-мента -  основа-ния  создания юридического ли-ца (участия муни-ципального обра-зования в созда-нии (уставном капитале) юриди-ческого лица)</t>
  </si>
  <si>
    <t>Размер доли,  принадлежа-щей муници-пальному образованию (для хозяй-ственных обществ и товариществ) (%)</t>
  </si>
  <si>
    <t>Акт приема-передачи б/н</t>
  </si>
  <si>
    <t>Казна</t>
  </si>
  <si>
    <t>Трактор Беларус 82.1</t>
  </si>
  <si>
    <t xml:space="preserve">Земское собрание </t>
  </si>
  <si>
    <t xml:space="preserve">РЕЕСТР МУНИЦИПАЛЬНОГО ИМУЩЕСТВА  </t>
  </si>
  <si>
    <t>Братская могила</t>
  </si>
  <si>
    <t>с. Алексеевка</t>
  </si>
  <si>
    <t>с.Алексеевка</t>
  </si>
  <si>
    <t>с Сафоновка</t>
  </si>
  <si>
    <t>с. Мазикино</t>
  </si>
  <si>
    <t>Мост</t>
  </si>
  <si>
    <t>с Замостье</t>
  </si>
  <si>
    <t>с. Алексеевка ул. Богомазова д.1 а</t>
  </si>
  <si>
    <t>с. Сафоновка</t>
  </si>
  <si>
    <t>Дом культуры</t>
  </si>
  <si>
    <t>с. Алексеевка ул. Богомазова д.1</t>
  </si>
  <si>
    <t>31:09:1308001:703</t>
  </si>
  <si>
    <t>31:09:1308001:70</t>
  </si>
  <si>
    <t>10.12.2012 г.</t>
  </si>
  <si>
    <t>Автомобильная дорога ООО"Мясо - молочная ферма "Нежеголь"</t>
  </si>
  <si>
    <t xml:space="preserve">Автомобильная дорога </t>
  </si>
  <si>
    <t>с Замостье 1</t>
  </si>
  <si>
    <t>с Замостье 2</t>
  </si>
  <si>
    <t>Тротуар ул. Садовая</t>
  </si>
  <si>
    <t>Часть нежилого здания</t>
  </si>
  <si>
    <t>31:09:1308001:1200</t>
  </si>
  <si>
    <t>31:09:1304002:110</t>
  </si>
  <si>
    <t>31:09:1303003:65</t>
  </si>
  <si>
    <t>31:09:1308001:1138</t>
  </si>
  <si>
    <t>28.02.2018 г.</t>
  </si>
  <si>
    <t>31:09:1308009:30</t>
  </si>
  <si>
    <t>Постановление администрации муниципального района "Корочанский район" Белгородской области №270 от 24.05.2018 г.</t>
  </si>
  <si>
    <t>309206 Белгородская область, Корочанский район, с. Сафоновка</t>
  </si>
  <si>
    <t>Федеральный Закон "О государственной регистрации прав на недвижимое имущество и сделок с ним" №122-ФЗ от 21.07.1997 г.</t>
  </si>
  <si>
    <t>31:09:1308009:89</t>
  </si>
  <si>
    <t>309206 Белгородская область, Корочанский район, с. Алексеевка</t>
  </si>
  <si>
    <t>309206 Белгородская область, Корочанский район, с. Алексеевка, ул. Дымок</t>
  </si>
  <si>
    <t>31:09:1308017:50</t>
  </si>
  <si>
    <t>06.12.2018г.</t>
  </si>
  <si>
    <t>31:09:1308011:62</t>
  </si>
  <si>
    <t>31:09:1308016:76</t>
  </si>
  <si>
    <t>31:09:1308004:92</t>
  </si>
  <si>
    <t>31:09:1308011:72</t>
  </si>
  <si>
    <t>31:09:1308011:66</t>
  </si>
  <si>
    <t>31:09:1308016:89</t>
  </si>
  <si>
    <t>31:09:1308016:92</t>
  </si>
  <si>
    <t>31:09:1308002:39</t>
  </si>
  <si>
    <t>31:09:1308004:38</t>
  </si>
  <si>
    <t>31:09:1308001:16</t>
  </si>
  <si>
    <t>ЛПХ</t>
  </si>
  <si>
    <t>Земли населённых пунктов</t>
  </si>
  <si>
    <t>31:09:1308016:51</t>
  </si>
  <si>
    <t>31:09:1308017:67</t>
  </si>
  <si>
    <t>31:09:1308020:8</t>
  </si>
  <si>
    <t>31:09:1308004:67</t>
  </si>
  <si>
    <t>31:09:1308003:30</t>
  </si>
  <si>
    <t>31:09:1308011:68</t>
  </si>
  <si>
    <t>31:09:1308018:64</t>
  </si>
  <si>
    <t>31:09:1308018:16</t>
  </si>
  <si>
    <t>309206 Белгородская область, Корочанский район, с. Алексеевка. Ул. Дымок</t>
  </si>
  <si>
    <t>309206 Белгородская область, Корочанский район, х. Кошмановка</t>
  </si>
  <si>
    <t>309206 Белгородская область, Корочанский район, с. Алексеевка, ул Кайдашка</t>
  </si>
  <si>
    <t>31:09:1308022:41</t>
  </si>
  <si>
    <t>31:09:1303003:45</t>
  </si>
  <si>
    <t>31:09:1308022:61</t>
  </si>
  <si>
    <t>31:09:1304002:88</t>
  </si>
  <si>
    <t>309206 Белгородская область, Корочанский район, с. Мазикино</t>
  </si>
  <si>
    <t>31:09:1308012:47</t>
  </si>
  <si>
    <t>31:09:1304001:29</t>
  </si>
  <si>
    <t>31:09:1308001:15</t>
  </si>
  <si>
    <t>31:09:1308012:65</t>
  </si>
  <si>
    <t>309206 Белгородская область, Корочанский район, с. Алексеевка, ул. Мочаки</t>
  </si>
  <si>
    <t xml:space="preserve">309206 Белгородская область, Корочанский район, с. Алексеевка </t>
  </si>
  <si>
    <t>31:09:1308018:15</t>
  </si>
  <si>
    <t>31:09:1308017:21</t>
  </si>
  <si>
    <t>31:09:1304002:115</t>
  </si>
  <si>
    <t>Для размещения кладбищ</t>
  </si>
  <si>
    <t>31:09:1308022:210</t>
  </si>
  <si>
    <t>31:09:1308002:89</t>
  </si>
  <si>
    <t>31:09:1308019:43</t>
  </si>
  <si>
    <t>31:09:1308019:22</t>
  </si>
  <si>
    <t>31:09:1308019:73</t>
  </si>
  <si>
    <t>31:09:1308002:7</t>
  </si>
  <si>
    <t>31:09:1308009:94</t>
  </si>
  <si>
    <t>31:09:1304002:133</t>
  </si>
  <si>
    <t>31:09:1308011:59</t>
  </si>
  <si>
    <t xml:space="preserve">309206 Белгородская область, Корочанский район, с. Мазикино </t>
  </si>
  <si>
    <t>31:09:1308011:40</t>
  </si>
  <si>
    <t>31:09:1308018:4</t>
  </si>
  <si>
    <t>31:09:1308018:7</t>
  </si>
  <si>
    <t xml:space="preserve">309206 Белгородская область, Корочанский район, с. Мазиконо </t>
  </si>
  <si>
    <t>31:09:1304001:33</t>
  </si>
  <si>
    <t>31:09:1303001:10</t>
  </si>
  <si>
    <t>31:09:1308004:52</t>
  </si>
  <si>
    <t>31:09:1308016:22</t>
  </si>
  <si>
    <t>31:09:1308019:47</t>
  </si>
  <si>
    <t>31:09:1308018:42</t>
  </si>
  <si>
    <t>309206 Белгородская область, Корочанский район, х. Сороковка</t>
  </si>
  <si>
    <t>31:09:1312001:29</t>
  </si>
  <si>
    <t>31:09:1308015:8</t>
  </si>
  <si>
    <t>31:09:1308016:42</t>
  </si>
  <si>
    <t>31:09:1308011:45</t>
  </si>
  <si>
    <t>31:09:1308012:52</t>
  </si>
  <si>
    <t>31:09:1308017:45</t>
  </si>
  <si>
    <t>31:09:1308019:97</t>
  </si>
  <si>
    <t>31:09:1308012:51</t>
  </si>
  <si>
    <t>31:09:1308017:20</t>
  </si>
  <si>
    <t>31:09:1304003:3</t>
  </si>
  <si>
    <t>31:09:1308016:28</t>
  </si>
  <si>
    <t>31:09:1308012:8</t>
  </si>
  <si>
    <t>31:09:1303003:72</t>
  </si>
  <si>
    <t>31:09:1312001:96</t>
  </si>
  <si>
    <t>31:09:1308009:90</t>
  </si>
  <si>
    <t>31:09:1308012:61</t>
  </si>
  <si>
    <t>31:09:1304002:82</t>
  </si>
  <si>
    <t>31:09:1308005:61</t>
  </si>
  <si>
    <t>31:09:1308016:46</t>
  </si>
  <si>
    <t>31:09:1308018:27</t>
  </si>
  <si>
    <t>31:09:1308004:29</t>
  </si>
  <si>
    <t>31:09:1308019:41</t>
  </si>
  <si>
    <t>31:09:1308022:63</t>
  </si>
  <si>
    <t>31:09:1308001:9</t>
  </si>
  <si>
    <t>31:09:1308009:55</t>
  </si>
  <si>
    <t>31:09:1308020:2</t>
  </si>
  <si>
    <t>31:09:1308016:131</t>
  </si>
  <si>
    <t>309206 Белгородская область, Корочанский район, с. Замостье</t>
  </si>
  <si>
    <t>31:09:1305001:6</t>
  </si>
  <si>
    <t>31:09:1308020:1</t>
  </si>
  <si>
    <t>31:09:1308016:24</t>
  </si>
  <si>
    <t>31:09:1308004:32</t>
  </si>
  <si>
    <t>31:09:1308016:104</t>
  </si>
  <si>
    <t>31:09:1305003:12</t>
  </si>
  <si>
    <t>31:09:1308006:78</t>
  </si>
  <si>
    <t>31:09:1304001:296</t>
  </si>
  <si>
    <t>31:09:1308014:113</t>
  </si>
  <si>
    <t>31:09:1308014:32</t>
  </si>
  <si>
    <t>31:09:1308002:70</t>
  </si>
  <si>
    <t>Договор пожертвования</t>
  </si>
  <si>
    <t>Распоряжение № 154 - р</t>
  </si>
  <si>
    <t>В том числе земельные участки</t>
  </si>
  <si>
    <t>ИТОГО:</t>
  </si>
  <si>
    <t>ВСЕГО:</t>
  </si>
  <si>
    <t>Автомобиль LADA GRANTA</t>
  </si>
  <si>
    <t>11.07.2013 г</t>
  </si>
  <si>
    <t>Муниципальный контракт № 1 от 11.07.2013 г</t>
  </si>
  <si>
    <t>05.03.2013 г</t>
  </si>
  <si>
    <t>Акт приёма - передачи № 8 от 05.03.2013 г Распоряжение № 92 - р от 01.03.2013 г</t>
  </si>
  <si>
    <t>Администрация Алексеевского  с/поселения</t>
  </si>
  <si>
    <t>Администрация Алексеевского сельского поселения</t>
  </si>
  <si>
    <t>1063120002835 20.01.2006</t>
  </si>
  <si>
    <t>Свидетельство о государственной регистрации юридического лица Серия 31 № 001703033</t>
  </si>
  <si>
    <t>309206  Белгородская область, Корочанский р-н., с.Алексеевка, ул.Богомазова, д.1</t>
  </si>
  <si>
    <t>1063120004232 25.01.2006</t>
  </si>
  <si>
    <t>Свидетельство о государственной регистрации юридического лица Серия 31 № 002104639 от 12.05.2011 г</t>
  </si>
  <si>
    <t xml:space="preserve"> решением земского собрания  Алексеевского с/п</t>
  </si>
  <si>
    <t>Заявление Ильясова Любовь Виталевна от 14.08.2018 г.; Ст. 56 ФЗ "О государственной регистрации недвижимости, №218 - ФЗ, Выдан13.07.2015</t>
  </si>
  <si>
    <t>309206 Белгородская область, Корочанский район, с. Алексеевка, ул. Кирпичная</t>
  </si>
  <si>
    <t>309206 Белгородская область, Корочанский район, с/п Алексеевское, с. Алексеевка, ул. Дымок</t>
  </si>
  <si>
    <t>309206 Белгородская область, Корочанский район, с. Алексеевка, ул. Мирошникова</t>
  </si>
  <si>
    <t xml:space="preserve"> Федеральный Закон "О государственной регистрации прав на недвижимое имущество и сделок с ним" №122-ФЗ от 21.07.1997 г.</t>
  </si>
  <si>
    <t xml:space="preserve">309206 Белгородская область, Корочанский район, с. Алексеевка, ул. Дымок </t>
  </si>
  <si>
    <t xml:space="preserve">309206 Белгородская область, Корочанский район, с. Алексеевка, ул Мирошникова </t>
  </si>
  <si>
    <t>для размещения детских площадок</t>
  </si>
  <si>
    <t>для ведения огородничества</t>
  </si>
  <si>
    <t>Заявление Поляков П.А.Выдан 19.02.2015 Федеральный Закон "О государственной регистрации прав на недвижимое имущество и сделок с ним" №122-ФЗ от 21.07.1997 г.</t>
  </si>
  <si>
    <t xml:space="preserve"> Заявление Немцева Лариса Степановна Выдан 06.03.2015Федеральный Закон "О государственной регистрации прав на недвижимое имущество и сделок с ним" №122-ФЗ от 21.07.1997 г.</t>
  </si>
  <si>
    <t>Заявление о внесении в Единый государственный реестр прав на недвижимоеимущество и сделок с ним записи о прекращении права(ограничения(обременения) права) № 31/016/021/2015 - 73Выдан 19.05.2015  Федеральный Закон "О государственной регистрации прав на недвижимое имущество и сделок с ним" №122-ФЗ от 21.07.1997 г.</t>
  </si>
  <si>
    <t>Земельные участки улиц, площадей, переулков,проездов,набережных,бульваров, скверов и т.д.</t>
  </si>
  <si>
    <t>Заявление Малышев П.Ф. Выдан 31.03.2015 Федеральный Закон "О государственной регистрации прав на недвижимое имущество и сделок с ним" №122-ФЗ от 21.07.1997 г.</t>
  </si>
  <si>
    <t>Заявление Бурым И.В. Выдан 25.02.2015 Федеральный Закон "О государственной регистрации прав на недвижимое имущество и сделок с ним" №122-ФЗ от 21.07.1997 г.</t>
  </si>
  <si>
    <t>31:09:1308022:229</t>
  </si>
  <si>
    <t xml:space="preserve"> Заявление Бурым Виталия Георгиевича Выдан 18.02.2015 Федеральный Закон "О государственной регистрации прав на недвижимое имущество и сделок с ним" №122-ФЗ от 21.07.1997 г.</t>
  </si>
  <si>
    <t>Заявление Гусакова И.Е. № 31/016/030/2015 - 52 Выдан 07.09.2015 Федеральный Закон "О государственной регистрации прав на недвижимое имущество и сделок с ним" №122-ФЗ от 21.07.1997 г.</t>
  </si>
  <si>
    <t>Заявление Шинякова Н.А. Выдан 12.11.2019</t>
  </si>
  <si>
    <t>31:09:1308003:9</t>
  </si>
  <si>
    <t>31:09:1303001:21</t>
  </si>
  <si>
    <t>309206 Белгородская область, Корочанский район, с. Алексеевка, ул Куток</t>
  </si>
  <si>
    <t xml:space="preserve"> Заявление Бардаков В.И. Выдан 19.05.2015 Федеральный Закон "О государственной регистрации прав на недвижимое имущество и сделок с ним" №122-ФЗ от 21.07.1997 г.</t>
  </si>
  <si>
    <t>31:09:1308016:47</t>
  </si>
  <si>
    <t>Белгородская область, Корочанский район, с. Мазикино</t>
  </si>
  <si>
    <t>Белгородская область, Корочанский район, с.п. Алексеевское с. Мазикино</t>
  </si>
  <si>
    <t>31:09:1304002:132</t>
  </si>
  <si>
    <t>для осуществления торгово - закупочной деятельности под магазином</t>
  </si>
  <si>
    <t>31:09:1304002:18</t>
  </si>
  <si>
    <t>31:09:1304002:89</t>
  </si>
  <si>
    <t>31:09:1308002:4</t>
  </si>
  <si>
    <t>Белгородская область, Корочанский район, с. Алексеевка ул. Кайдашка</t>
  </si>
  <si>
    <t xml:space="preserve">Белгородская область, Корочанский район, с. Алексеевка </t>
  </si>
  <si>
    <t>31:09:1308004:45</t>
  </si>
  <si>
    <t>31:09:1308011:110</t>
  </si>
  <si>
    <t>Белгородская область, Корочанский район, с. Алексееевка</t>
  </si>
  <si>
    <t>31:09:1308011:71</t>
  </si>
  <si>
    <t>31:09:1308012:34</t>
  </si>
  <si>
    <t>Белгородская область, Корочанский район, с. Алексееевка, ул. Дымок</t>
  </si>
  <si>
    <t>31:09:1308018:65</t>
  </si>
  <si>
    <t>31:09:1308022:112</t>
  </si>
  <si>
    <t xml:space="preserve">Федеральный Закон "О государственной регистрации прав на недвижимое имущество и сделок с ним" № 122 - ФЗ Выдан 21.07.1997 </t>
  </si>
  <si>
    <t>Объект культурного наследия</t>
  </si>
  <si>
    <t>Иное имущество</t>
  </si>
  <si>
    <t>Ограждение кладбища с. Алексеевка</t>
  </si>
  <si>
    <t>Ограждение кладбища с. Сафоновка</t>
  </si>
  <si>
    <t>Ограждение кладбища х. Сороковка</t>
  </si>
  <si>
    <t>Ограждение кладбища с. Мазикино</t>
  </si>
  <si>
    <t xml:space="preserve"> Решение Муниципального совета муниципального района "Корочанский район" Белгородской области №Р/465-52-1 от 31.10.2012 г. Решение земского собрания Алексеевского сельского поселения №43 от 15.11.2012 г. Акт приема-передачи имущества муниципальной собствености Корочанского района от 26.11.2012 г.</t>
  </si>
  <si>
    <t>Акт приема - передачи б/н</t>
  </si>
  <si>
    <t>Для объектов общественно - делового назначения</t>
  </si>
  <si>
    <t>Для размещения скверов, парков, городских садов</t>
  </si>
  <si>
    <t>Физкультурно - спортивное сооружение</t>
  </si>
  <si>
    <t>казна</t>
  </si>
  <si>
    <t>Акт приема - передачи</t>
  </si>
  <si>
    <t>Кадастровая стоимость (руб.)</t>
  </si>
  <si>
    <t>Белгородская область, Корочанский район, с. Cафоновка</t>
  </si>
  <si>
    <t>31:09:1303003:192</t>
  </si>
  <si>
    <t>31:09:1308001:17</t>
  </si>
  <si>
    <t>Белгородская область, Корочанский район, с. Алексееевка,ул.Базар,46</t>
  </si>
  <si>
    <t>31:09:1308010:160</t>
  </si>
  <si>
    <t>Белгородская область, Корочанский район, с. Алексееевка,ул.Базар,15</t>
  </si>
  <si>
    <t>31:09:1308011:8</t>
  </si>
  <si>
    <t>Балансовая стоимость (тыс.руб)</t>
  </si>
  <si>
    <t>Постановление администрации муниципального района "Корочанского  района" Белгородской области, № 160,Выдан 19.03.2014 г Договор постоянного (бессрочного) пользования земельными участками, являющимися государственной собственностью от 19.03.2014 г.</t>
  </si>
  <si>
    <t>Ст. 56 ФЗ "О государственной регистрации недвижимости", № 218 - ФЗ, Выдан 13.07.2015 Заявление о государственной регистрации прав на недвижимое имущество №31/016/001/2018-4263 от 08.10.2018 г.</t>
  </si>
  <si>
    <t>Заявление Польникова Наталья Васильевна от 27.02.2015 г.; ФЗ "О государственной регистрации прав на недвижимое имущество и сделок с ним" № 122 - ФЗ, Выдан 21.07.1997 г.</t>
  </si>
  <si>
    <t>Федеральный Закон "О государственной регистрации прав на недвижимое имущество и сделок с ним" №122-ФЗ от 21.07.1997 г. Заявление о внесении в Единый государственный реестр прав на недвижимое имущество и сделок с ним записи о прекращении права (ограничения(обременения) права)№ 31/016/114/2016-163, Выдан 13.07.2016 г.</t>
  </si>
  <si>
    <t>Ст. 56 ФЗ "О государственной регистрации  недвижимости " №218-ФЗ, Выдан 13.07.2015 Заявлениео внесениив Единый государственный реестр прав на недвидимое имущество и сделок с нимзаписи о  прекращении права(ограничения(обременения) права), № 31/016/001/2018-3128, Выдан 25.07.2018 г.</t>
  </si>
  <si>
    <t>Федеральный Закон "О государственной регистрации  недвижимости" №218-ФЗ от 13.07.2015  Заявление огосударственной регистрации правна недвижимое имущество, №31/016/001/2018-4564, Выдан 30.10.2018 г.</t>
  </si>
  <si>
    <t>Ст. 56 ФЗ "О государственной регистрации  недвижимости " №218-ФЗ, Выдан 13.07.2015 "Заявление о  государственной реестрации прав на недвидимое имущество", № 31/016/001/2018-4563, Выдан 30.10.2018 г.</t>
  </si>
  <si>
    <t>Ст 57 ФЗ "О государственной регистрации недвижимости" №218-ФЗ от 13.07.2015 Заявление о внесении в Единый государственный реестр прав на недвижимое имуществои сделок сним записи о прекращении права(ограничения (обременения) права), № 31/016/009/2017-955 Выдан 15.05.2017 г.</t>
  </si>
  <si>
    <t>Ст 56 ФЗ "О государственной регистрации недвижимости" №218-ФЗ Выдан 13.07.2015 г.Заявление о внесении в Единый государственный реестр прав  на недвижимое имущество и сделок с ним записи о прекращении права (гораничения(обременения) права), № 31/016/009/2017- 954, Выдан 15.05.2017 г.</t>
  </si>
  <si>
    <t>Ст. 56 ФЗ "О государственной регистрации  недвижимости " №218-ФЗ, Выдан 13.07.2015 Заявление о внесении в Единый государственный реестр прав на недвидимое имущество и сделок с ним записи о  прекращении права(ограничения(обременения) права), № 31/016/009/2017-891, Выдан 10.05.2017 г.</t>
  </si>
  <si>
    <t>Ст. 56 ФЗ "О государственной регистрации недвижимости" №218-ФЗ , Выдан 13.07.2015 Заявление о государственной регистрации прав на недвижимое имущество,  № 31/016/001/2018 - 4506, выдан 25.10.2018 г.</t>
  </si>
  <si>
    <t>Статья 30.2 Федерального  Закона "О государственной регистрации прав на недвижимое имущество и сделок с ним" №122-ФЗ от 21.07.1997 г. Заявление о внесении в Единый государственный реестр прав на недвижимое имуществои сделок с ним записи о прекращении(ограничения (обременения) права, №31/016/021/2015-256, Выдан 06.10.2015 г.</t>
  </si>
  <si>
    <t>Ст. 56 Федеральный Закон "О государственной регистрации  недвижимости" №218-ФЗ Выдан 13.07.2015 г. Заявление Доронина Н.Н. 31/016/001/2018-1582 Выдан 23.04.2018Заявление Доронин Н.И. №31/016/001/2018-1582 Выдан 23.04.2018 г.</t>
  </si>
  <si>
    <t>Ст 56 Федеральный Закон "О государственной регистрации  недвижимости" №218-ФЗ от 13.07.2015 г. Заявление о внесении в Единый государственный реестр прав на недвижимое имущество и сделок с ним записи о прекращении права(ограничения)обременения) права, "31/016/001/2018 - 1160 Выдан 21.03.2018 г.</t>
  </si>
  <si>
    <t>Ст. 56 Федерального Закона "О государственной регистрации  недвижимости" №218-ФЗ от 13.07.2015 г. Заявление Выродов В.П. Выдан 25.04.2018 г.</t>
  </si>
  <si>
    <t>Федеральный Закон "О государственной регистрации прав на недвижимое имущество и сделок с ним" №122-ФЗ от 21.07.1997 г. Заявление Бурченко А.И. № 31/016/109/2016-829 Выдан 31.03.2016 г.</t>
  </si>
  <si>
    <t>Договор постоянного(бессрочного) пользованияземельными учасиками, являющимися государственной собственностью, Выдан 18.03.2014 Постановление администрации муниципального района " Корочанского района" Белгородской области № 153 Выдан 18.03.2014 г.</t>
  </si>
  <si>
    <t>Договор постоянного(бессрочного) пользованияземельными учасиками, являющимися государственной собственностью, Выдан 05.05.2014  Постановление администрации муниципального района " Корочанского района" Белгородской области № 282 Выдан 05.05.2014 г.</t>
  </si>
  <si>
    <t>Федеральный Закон "О государственной регистрации прав на недвижимое имущество и сделок с ним" №122-ФЗ от 21.07.1997 г. Заявление о внесениив Единый государственный реестр прав на недвижимое имущество и сделок с ним записи о прекращении права (ограничения(обременения) права) № 31/016/118/2016-989,Выдан 18.11.2016 г.</t>
  </si>
  <si>
    <t>Статья 56 Федерального Закона "О государственной регистрации  недвижимости" №218-ФЗ Выдан 13.07.2015 г. Заявление  Лапин Павел Владимирович №31/016/010/2017-1761 Выдан 18.08.2017 г.</t>
  </si>
  <si>
    <t>Ст. 56 Федерального Закона "О государственной регистрации  недвижимости" №218-ФЗ от 13.07.2015 г. Заявление Антоненко В.И. № 31/016/001/2018 - 3279 Выдан 06.08.2018 г.</t>
  </si>
  <si>
    <t>Статья 56 Федерального Закона "О государственной регистрации недвижимости" №218-ФЗ от 13.07.2015  Заявление о внесении в Единый госудорственный реестрправ на недвижимое имущество  сделок с ним записи о прекращении права(ограничения(обременения) права № 31/016/001/2018-2157 Выдан 24.05.2018  Документ нотариально удостоверен: Полякова А.А. - зам. главы администрации Алексеевского с/п</t>
  </si>
  <si>
    <t>Ст 56 Федеральный Закон "О государственной регистрации прав на недвижимое имущество и сделок с ним" №218-ФЗ Выдан 13.07.2015 Заявлениео внесениив Единый государственныйреестр прав на недвижимое имущество и сделок с ним записи о прекращении права (ограничения(обременения) права), № 31/016/010/2017- 3173, Выдан 09.11.2014 г.</t>
  </si>
  <si>
    <t>Федеральный Закон "О государственной регистрации прав на недвижимое имущество и сделок с ним" №122-ФЗ от 21.07.1997 г. Заявление Степаненко Н.Н. № 31/016/114/2016 - 451 Выдан 27.07.2016 г.</t>
  </si>
  <si>
    <t>Федеральный Закон "О государственной регистрации прав на недвижимое имущество и сделок с ним" №122-ФЗ от 21.07.1997 г. Заявление Новаков Ф.Ф. № 31/016/118/2016-432 Выдан 27.10.2016 г.</t>
  </si>
  <si>
    <t>Статья 30.2 Федерального Закона "О государственной регистрации прав на недвижимое имущество и сделок с ним" №122-ФЗ от 21.07.1997 г. Заявление о внесении в Единый государственный реестрправ на  недвижимое имущество и сделок с ним записи о прекращении права(ограничения(обременения) права) № 31/016/118/2016 - 524Выдан 02.11.2016 г.</t>
  </si>
  <si>
    <t>Федеральный Закон "О государственной регистрации прав на недвижимое имущество и сделок с ним" №122-ФЗ от 21.07.1997 г. Заявление Степаненко Н.Н. Выдан 19.08.2015 г.</t>
  </si>
  <si>
    <t>Ст 56 Федерального Закона " О государственной регистрации недвижимости" № 218 - ФЗ Выдан 13.07.2015 Заявление о внесении в Единый государственный рееестрправ на недвижимое имущество и сделок с ним записи о прекращении права (ограничения(обременения) права № 31/016/001//2018 - 182 Выдан 18.01.2018 г.</t>
  </si>
  <si>
    <t>Договор постоянного (бессрочного) пользования земельными участками, являющимися государственной собственностью, Выдан 18.03.2014 Постановление администрации муниципального района"Корочанский район" Белгородской области№ 153 Выдан 18.03.2014 г.</t>
  </si>
  <si>
    <t>ст. 30.2 Федеральный Закон "О государственной регистрации прав на недвижимое имущество и сделок с ним" №122-ФЗ от 21.07.1997 г. Заявление о внесении в Единый государственный реестр  прав на недвижимое имущество и сделок с нимзаписи о прекращении права (ограничения(обременения) права) № 31/016/001/2015 - 974 Выдан 21.04.2015 г.</t>
  </si>
  <si>
    <t>ст. 30.2 Федеральный Закон "О государственной регистрации прав на недвижимое имущество и сделок с ним" №122-ФЗ от 21.07.1997 г. Заявление о внесении в Единый государственный реестр  прав на недвижимое имущество и сделок с нимзаписи о прекращении права (ограничения(обременения) права) № 31/016/001/2015 - 973  Выдан 21.04.2015 г.</t>
  </si>
  <si>
    <t>Ст 56 Федерального Закона "О государственной регистрации  недвижимости" №218-ФЗ от 13.07.2015 г. Заявление о государственной регистрации прав на недвижимое имущество № 31/016/001/2019-1168  выдан 05.04.2019 г.</t>
  </si>
  <si>
    <t>Ст 56 Федерального Закона "О государственной регистрации  недвижимости" №218-ФЗ от 13.07.2015 г. Заявление о государственной регистрации прав на недвижимое имущество № 31/016/001/2019-1225  выдан 10.04.2019 г.</t>
  </si>
  <si>
    <t>Ст 56 Федерального Закона "О государственной регистрации  недвижимости" №218-ФЗ от 13.07.2015 г. Заявление о государственной регистрации прав на недвижимое имущество № 31/001/004/2019-25868  выдан 23.09.2019 г.</t>
  </si>
  <si>
    <t>Ст 56 Федерального Закона "О государственной регистрации недвижимости" №218-ФЗ от 13.07.2015 г. Заявление Ткаченко Н.В. Выдан 10.09.2019 г.</t>
  </si>
  <si>
    <t>Ст 56 Федерального Закона "О государственной регистрации недвижимости" №218-ФЗ от 13.07.2015 г. Заявление о государственной регистрации правна недвижимое имущество № 31/001/004/2019 - 25866  Выдан 23.09.2019 г.</t>
  </si>
  <si>
    <t>Ст 56 Федерального Закона "О государственной регистрации недвижимости" №218-ФЗ от 13.07.2015 г. Заявление о государственной регистрации правна недвижимое имущество № 31/001/004/2019 - 25871 Выдан 23.09.2019 г.</t>
  </si>
  <si>
    <t>Ст 56 Федерального Закона "О государственной регистрации недвижимости" №218-ФЗ от 13.07.2015 г. Заявление Кучманов Александр Иванович  Выдан 23.09.2019 г.</t>
  </si>
  <si>
    <t>Ст 56 Федерального Закона "О государственной регистрации недвижимости" №218-ФЗ от 13.07.2015 г. Заявление о государственной регистрации правна недвижимое имущество № 31/016/001/2019 - 3004 Выдан 09.09.2019 г.</t>
  </si>
  <si>
    <t>Ст 56 Федерального Закона "О государственной регистрации недвижимости" №218-ФЗ от 13.07.2015 г. Заявление о государственной регистрации правна недвижимое имущество № 31/016/001/2019 - 2565  Выдан 08.08.2019 г.</t>
  </si>
  <si>
    <t>Ст 56 Федерального Закона "О государственной регистрации недвижимости" №218-ФЗ от 13.07.2015 г. Заявление Поспелова В.Н. № 31/016/001/2019 - 2737  Выдан 16.08.2019 г.</t>
  </si>
  <si>
    <t>Ст 56 Федерального Закона "О государственной регистрации недвижимости" №218-ФЗ от 13.07.2015 г. Заявление о государственной регистрации правна недвижимое имущество № 31/016/001/2019 - 2645  Выдан 13.08.2019 г.</t>
  </si>
  <si>
    <t>Ст 56 Федерального Закона "О государственной регистрации недвижимости" №218-ФЗ от 13.07.2015 г. Заявление о государственной регистрации правна недвижимое имущество № 31/016/001/2019 - 2387  Выдан 26.07.2019 г.</t>
  </si>
  <si>
    <t>Ст 56 Федерального Закона "О государственной регистрации недвижимости" №218-ФЗ от 13.07.2015 г. Заявление о государственной регистрации правна недвижимое имущество № 31/016/001/2019 - 1937   Выдан 19.06.2019 г.</t>
  </si>
  <si>
    <t>Ст 56 Федерального Закона "О государственной регистрации недвижимости" №218-ФЗ от 13.07.2015 г. Заявление  Лапин П.В. № 31/016/010/2017 - 1760 Выдан 18.08.2017 г.</t>
  </si>
  <si>
    <t xml:space="preserve">Договор безвозмездного срочного пользования земельным участком, выдан 07.04.2021 г.  </t>
  </si>
  <si>
    <t>Ст 56 Федерального Закона "О государственной регистрации недвижимости" №218-ФЗ от 13.07.2015 г. Заявление о государственной регистрации прав на недвижимое имущество и сделок с ним № 31/016/001/2019 - 1781 Выдан 03.06.2019 г.</t>
  </si>
  <si>
    <t>Федеральный Закон "О государственной регистрации правна недвижимое имущество и сделок с ним" № 122 - ФЗ Выдан 21.07.1997 г.</t>
  </si>
  <si>
    <t>Ст 56 "Федерального Закона "О государственной регистрации недвижимости" № 218 - ФЗ Выдан 13.07.2015 Заявлениео государственной регистрации прав на недвижимое имущество № 31/016/001/2018-5462 Выдан 19.12.2018 г.</t>
  </si>
  <si>
    <t>Федеральный Закон "О государственной регистрации недвижимости" № 218 - ФЗ Выдан 13.07.2015 Заявление о государственном кадастровом учетеи (или) государственной  регистрации прав на недвижимое имущество № MFC - 0464/2020-7983 - 1 Выдан 01.09.2020 г.</t>
  </si>
  <si>
    <t>Ст 56 "Федерального Закона "О государственной регистрации недвижимости" № 218 - ФЗ Выдан 13.07.2015 Заявление о государственной регистрации прав на недвижимое имущество № 31/016/001/2018-5077 Выдан 29.11.2018 г.</t>
  </si>
  <si>
    <t>Ст 56 "Федерального Закона "О государственной регистрации недвижимости" № 218 - ФЗ Выдан 13.07.2015 Заявление о государственной регистрации прав на недвижимое имущество № 31/016/002/2020-227 Выдан 11.03.2020 г.</t>
  </si>
  <si>
    <t>Ст 56 "Федерального Закона "О государственной регистрации недвижимости" № 218 - ФЗ Выдан 13.07.2015 Заявление Выродов В.П. Выдан 25.04.2018 г.</t>
  </si>
  <si>
    <t>Ст 56 "Федерального Закона "О государственной регистрации недвижимости" № 218 - ФЗ Выдан 13.07.2015 Заявление № MFC-0464/2021-79213-1, Выдан 20.10.2021 г.</t>
  </si>
  <si>
    <t>Ст 56 "Федерального Закона "О государственной регистрации недвижимости" № 218 - ФЗ Выдан 13.07.2015 Заявление № MFC-0464/2021-67107-1, Выдан 01.09.2021 г.</t>
  </si>
  <si>
    <t>А 415, разбрызгиватель песка тракторный</t>
  </si>
  <si>
    <t>здание амбулатории</t>
  </si>
  <si>
    <t>здание гаража</t>
  </si>
  <si>
    <t>здание сарая с подвалом</t>
  </si>
  <si>
    <t>31:09:1308001:487</t>
  </si>
  <si>
    <t>31:09:1308001:1141</t>
  </si>
  <si>
    <t>31:09:1308001:1140</t>
  </si>
  <si>
    <t>17.03.2021 г.</t>
  </si>
  <si>
    <t xml:space="preserve">Решение Земского собрания Алексеевского сельского поселения муниципального района "Корочанский район" №187, выдан 17.03.2021г.   </t>
  </si>
  <si>
    <t>04.10.2021 г.</t>
  </si>
  <si>
    <t>ТТН № БЛГ 022575 от 04.10.2021 г.</t>
  </si>
  <si>
    <t>Снегоочиститель МУП-351-01 ГР-01 (на базе трактора БЕЛАРУС 82,1)</t>
  </si>
  <si>
    <t>№      п/п</t>
  </si>
  <si>
    <t>Кадастровый номер</t>
  </si>
  <si>
    <t>земельный участок под зданием центра врачей общей практики</t>
  </si>
  <si>
    <t>309206 Белгородская область, Корочанский район, с. Алексеевка, ул. Базар, д.15</t>
  </si>
  <si>
    <t>31:09:1308002:68</t>
  </si>
  <si>
    <t>31:09:1304002:119</t>
  </si>
  <si>
    <t>31:09:1308003:29</t>
  </si>
  <si>
    <t>Федеральный Закон "О государственной регистрации прав на недвижимое имущество и сделок с ним" №122-ФЗ от 13.07.2015 г.</t>
  </si>
  <si>
    <t>Белгородская область, Корочанский район, с. Алексеевка,ул.Больничная</t>
  </si>
  <si>
    <t>31:09:1308004:47</t>
  </si>
  <si>
    <t>31:09:1308006:74</t>
  </si>
  <si>
    <t>309206 Белгородская область, Корочанский район, с. Алексеевка, ул. Богомазова д.1 а (под зданием ДК)</t>
  </si>
  <si>
    <t>05.05.2021 г.</t>
  </si>
  <si>
    <t>31:09:1308019:24</t>
  </si>
  <si>
    <t xml:space="preserve">Статья 30.2 Федерального Закона "О государственной регистрации прав на недвижимое имущество и сделок с ним" №122-ФЗ от 21.07.1997 г. </t>
  </si>
  <si>
    <t>Ст 56 "Федерального Закона "О государственной регистрации недвижимости" № 218 - ФЗ Выдан 13.07.2015 Заявление о государственной регистрации прав на недвижимое имущество № 31/016/001/2018-149 Выдан 23.01.2020</t>
  </si>
  <si>
    <t>Постановление администрации муниципального района "Корочанского района" Белгородской области №160, Выдан  19.03.2014 Договор постоянного (бессрочного)пользования земельными участками, являющимися государственной собственностью, Выдан 19.03.2014, Постановление администрации муниципального района "Корочанский район" № 247, Выдан 24.05.2017 г.</t>
  </si>
  <si>
    <t>19.09.2022 г.</t>
  </si>
  <si>
    <t>Акт приема - передачи от 19.09.2022 г.</t>
  </si>
  <si>
    <t>Сводный реестр муниципального имущества (акций, долей хозяйственных обществ),</t>
  </si>
  <si>
    <t xml:space="preserve">Наименование муниципального образования </t>
  </si>
  <si>
    <t>Количество юридических лиц, шт.</t>
  </si>
  <si>
    <t>Объекты недвижимости</t>
  </si>
  <si>
    <t>Балансовая стоимость имущества</t>
  </si>
  <si>
    <t>Остаточная стоимость имущества</t>
  </si>
  <si>
    <t>(тыс.руб.)</t>
  </si>
  <si>
    <t>количество</t>
  </si>
  <si>
    <t>общая площадь кв.м</t>
  </si>
  <si>
    <t>Всего:</t>
  </si>
  <si>
    <t xml:space="preserve">в том числе казна: </t>
  </si>
  <si>
    <t>предприятия</t>
  </si>
  <si>
    <t>учреждения</t>
  </si>
  <si>
    <t xml:space="preserve">хозяйст-венные общества с долей муниц. собств. </t>
  </si>
  <si>
    <t>всего</t>
  </si>
  <si>
    <t>в т.ч. жилой фонд</t>
  </si>
  <si>
    <t>в т.ч.                                    жилой фонд</t>
  </si>
  <si>
    <t>в т.ч. недвижимое</t>
  </si>
  <si>
    <t>движимое</t>
  </si>
  <si>
    <t>в т.ч.</t>
  </si>
  <si>
    <t>жилой фонд</t>
  </si>
  <si>
    <t>Алексеевское сельское поселение</t>
  </si>
  <si>
    <t xml:space="preserve">являющегося собственностью Алексеевского сельского поселения </t>
  </si>
  <si>
    <t>остаточная</t>
  </si>
  <si>
    <t>остаточная казна</t>
  </si>
  <si>
    <t>по состоянию на 01.01.2024 года</t>
  </si>
  <si>
    <t>по состоянию на 1 января 2024 года</t>
  </si>
  <si>
    <t>309206 Белгородская область, Корочанский район, в границах СПК "Рассвет"</t>
  </si>
  <si>
    <t>31:09:1303004:117</t>
  </si>
  <si>
    <t>сельскохозяйственное использование</t>
  </si>
  <si>
    <t>акт приёма-передачи недвижимого имущества 01.08.2023 г.</t>
  </si>
  <si>
    <t>31:09:1308010:19</t>
  </si>
  <si>
    <t>309206 Белгородская область, Корочанский район, с. Алексеевка, ул.Куток 12</t>
  </si>
  <si>
    <t>решение Корочанского районного суда Белгородской области от 27.04.2023 г.</t>
  </si>
  <si>
    <t>31:09:1308011:49</t>
  </si>
  <si>
    <t>заявление №MFC-0464/2023-27151-1 от 30.05.2023</t>
  </si>
  <si>
    <t>309206 Белгородская область, Корочанский район, с. Алексеевка, ул. Кайдашка 30</t>
  </si>
  <si>
    <t>31:09:1308010:29</t>
  </si>
  <si>
    <t>Таблица 1</t>
  </si>
  <si>
    <t>Информация о земельных участках, находящихся в муниципальной собственности Корочанского района, муниципальных образований Корочанского района, в том числе, находящиеся в общей долевой собственности, по состоянию на 01.01.2023 г.</t>
  </si>
  <si>
    <t>Местоположение                          (район, город)</t>
  </si>
  <si>
    <t>ВСЕГО</t>
  </si>
  <si>
    <t>в том числе:</t>
  </si>
  <si>
    <t>Земли сельскохозяйственного  назначения</t>
  </si>
  <si>
    <t>Земли населенных пунктов</t>
  </si>
  <si>
    <t>Земли промышленности и иного специального назначения</t>
  </si>
  <si>
    <t>Земли особо охраняемых территорий и объектов</t>
  </si>
  <si>
    <t>Земли запаса</t>
  </si>
  <si>
    <t>Относящиеся к имуществу казны МО</t>
  </si>
  <si>
    <t>Предоставленные на праве постоянного (бессрочного) пользования</t>
  </si>
  <si>
    <t>Кол-во, шт.</t>
  </si>
  <si>
    <t xml:space="preserve">Площадь, га </t>
  </si>
  <si>
    <t>I. ЗЕМЕЛЬНЫЕ УЧАСТКИ</t>
  </si>
  <si>
    <t>Алексеевское сп</t>
  </si>
  <si>
    <t>Итого:</t>
  </si>
  <si>
    <t>II. Земельные участки, находящиеся в общей долевой собственности</t>
  </si>
  <si>
    <t>Доли в праве общей долевой собственности на земельные участки</t>
  </si>
  <si>
    <t xml:space="preserve">ОН </t>
  </si>
  <si>
    <t>31:09:0000000:1882</t>
  </si>
  <si>
    <t>Белгородская область, Корочанский район, Алексеевское сельское поселение, вблизи хутора Кошмановка</t>
  </si>
  <si>
    <t>Гидротехнические сооружения</t>
  </si>
  <si>
    <t>Земли сельскохозяйственного назначения</t>
  </si>
  <si>
    <t>Гидроузел водохранилища на реке Коренек у села Кошмановка</t>
  </si>
  <si>
    <t>31:09:1301001:16</t>
  </si>
  <si>
    <t>-</t>
  </si>
  <si>
    <t>Акт приема-передачи имущества в собственность Алексевского сельского поселения муниципального района "Корочанский район" белгородской области от 09.12.2022</t>
  </si>
  <si>
    <t>Акт приема-передачи имущества в собственность Алексеевского с/п муниципального района "Корочанский район" елгородской области от 09.12.2022</t>
  </si>
  <si>
    <t xml:space="preserve">Балансовая стоимость основных средств (фондов) тыс.руб.  </t>
  </si>
  <si>
    <t xml:space="preserve">Остаточная стоимость основных средств (фондов) тыс.руб.  </t>
  </si>
  <si>
    <t>жилой дом</t>
  </si>
  <si>
    <t>Белгородская обл, Корочанский р-он., с.Алексеевка, ул.Куток, д.12</t>
  </si>
  <si>
    <t>31:09:1308001:541-31/072/2023-1</t>
  </si>
  <si>
    <t>Алексеевское сельское поселение муниципального района "Корочанский район"</t>
  </si>
  <si>
    <t>в сумму иного имущества по Администрации добавлена стоимость радиостанции 12 500 р=12,5 тыс.руб. Постановление №65 от15.10.24</t>
  </si>
  <si>
    <t>Качель парковая ТИ-5.03</t>
  </si>
  <si>
    <t>Распоряжение № 54 - р от  18.10.2024</t>
  </si>
  <si>
    <t>Детская площадка по ул. Богомазова</t>
  </si>
  <si>
    <t>Освещение детской площадки по ул.Богомазова</t>
  </si>
  <si>
    <t>в сумму имущества свыше 200 000 добавлена стоимость  качель парковая,детская площадка Богомазова,освещение дет.площадки на сумму 3 712542=3712,54</t>
  </si>
  <si>
    <t>в сумму иного имущества казны  добавлена стоимость диван с навесом,система видеонаблюдения,ограждение детской площадки на сумму 260152=260,15</t>
  </si>
  <si>
    <t>Из п.1.5 удален земельный участок с кадастровым № 3160961303003624 площадью 1210, стоимостью 71148р  адрес 309206Корочанский р-н, с. Саафоновка</t>
  </si>
  <si>
    <t>от " 29"  февраля 2024 г.</t>
  </si>
  <si>
    <t>№ 674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</si>
</sst>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_р_."/>
    <numFmt numFmtId="165" formatCode="0.0"/>
    <numFmt numFmtId="166" formatCode="000000"/>
    <numFmt numFmtId="167" formatCode="#,##0.0"/>
    <numFmt numFmtId="168" formatCode="#,##0.0000"/>
    <numFmt numFmtId="169" formatCode="#,##0.00000"/>
    <numFmt numFmtId="170" formatCode="0.0000"/>
    <numFmt numFmtId="171" formatCode="0.00000"/>
  </numFmts>
  <fonts count="49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.5"/>
      <name val="Arial"/>
      <family val="2"/>
      <charset val="204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Calibri"/>
      <family val="2"/>
      <scheme val="minor"/>
    </font>
    <font>
      <sz val="9.5"/>
      <name val="Arial"/>
      <family val="2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Courier New"/>
      <family val="3"/>
      <charset val="204"/>
    </font>
    <font>
      <sz val="10"/>
      <name val="Times New Roman"/>
      <family val="1"/>
    </font>
    <font>
      <b/>
      <sz val="10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2"/>
      <name val="Times New Roman"/>
      <family val="1"/>
    </font>
    <font>
      <sz val="11"/>
      <color rgb="FFC00000"/>
      <name val="Calibri"/>
      <family val="2"/>
      <scheme val="minor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Microsoft Sans Serif"/>
      <family val="2"/>
      <charset val="204"/>
    </font>
    <font>
      <b/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name val="Arial Cyr"/>
      <charset val="204"/>
    </font>
    <font>
      <b/>
      <sz val="10"/>
      <name val="Microsoft Sans Serif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40" fillId="0" borderId="0"/>
    <xf numFmtId="0" fontId="39" fillId="0" borderId="0"/>
  </cellStyleXfs>
  <cellXfs count="371">
    <xf numFmtId="0" fontId="0" fillId="0" borderId="0" xfId="0"/>
    <xf numFmtId="0" fontId="0" fillId="0" borderId="3" xfId="0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0" fillId="0" borderId="4" xfId="0" applyBorder="1" applyAlignment="1">
      <alignment vertical="top" wrapText="1"/>
    </xf>
    <xf numFmtId="0" fontId="0" fillId="0" borderId="3" xfId="0" applyBorder="1"/>
    <xf numFmtId="0" fontId="3" fillId="0" borderId="3" xfId="0" applyFont="1" applyBorder="1" applyAlignment="1">
      <alignment horizontal="center"/>
    </xf>
    <xf numFmtId="0" fontId="0" fillId="0" borderId="4" xfId="0" applyBorder="1"/>
    <xf numFmtId="0" fontId="0" fillId="0" borderId="0" xfId="0" applyFill="1"/>
    <xf numFmtId="0" fontId="2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0" borderId="0" xfId="0" applyFont="1" applyFill="1" applyBorder="1"/>
    <xf numFmtId="0" fontId="4" fillId="0" borderId="3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/>
    </xf>
    <xf numFmtId="0" fontId="9" fillId="0" borderId="3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13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8" fillId="0" borderId="3" xfId="0" applyFont="1" applyFill="1" applyBorder="1" applyAlignment="1">
      <alignment vertical="top" wrapText="1"/>
    </xf>
    <xf numFmtId="14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vertical="center" wrapText="1"/>
    </xf>
    <xf numFmtId="14" fontId="8" fillId="0" borderId="3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164" fontId="8" fillId="0" borderId="3" xfId="0" applyNumberFormat="1" applyFont="1" applyFill="1" applyBorder="1"/>
    <xf numFmtId="164" fontId="10" fillId="0" borderId="0" xfId="0" applyNumberFormat="1" applyFont="1" applyFill="1"/>
    <xf numFmtId="0" fontId="8" fillId="0" borderId="3" xfId="0" applyFont="1" applyFill="1" applyBorder="1"/>
    <xf numFmtId="0" fontId="8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164" fontId="10" fillId="0" borderId="0" xfId="0" applyNumberFormat="1" applyFont="1" applyFill="1" applyAlignment="1">
      <alignment vertical="center"/>
    </xf>
    <xf numFmtId="0" fontId="11" fillId="0" borderId="0" xfId="0" applyFont="1" applyFill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/>
    </xf>
    <xf numFmtId="0" fontId="17" fillId="0" borderId="13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2" fillId="0" borderId="3" xfId="0" applyFont="1" applyFill="1" applyBorder="1"/>
    <xf numFmtId="0" fontId="16" fillId="0" borderId="0" xfId="0" applyFont="1" applyFill="1"/>
    <xf numFmtId="166" fontId="1" fillId="0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/>
    <xf numFmtId="0" fontId="16" fillId="0" borderId="8" xfId="0" applyFont="1" applyFill="1" applyBorder="1"/>
    <xf numFmtId="0" fontId="16" fillId="0" borderId="13" xfId="0" applyFont="1" applyFill="1" applyBorder="1"/>
    <xf numFmtId="0" fontId="11" fillId="0" borderId="0" xfId="0" applyFont="1" applyFill="1" applyAlignment="1">
      <alignment horizontal="center" vertical="center"/>
    </xf>
    <xf numFmtId="0" fontId="4" fillId="0" borderId="0" xfId="0" applyFont="1" applyFill="1"/>
    <xf numFmtId="4" fontId="4" fillId="0" borderId="0" xfId="0" applyNumberFormat="1" applyFont="1" applyFill="1"/>
    <xf numFmtId="0" fontId="11" fillId="0" borderId="0" xfId="0" applyFont="1" applyFill="1" applyAlignment="1">
      <alignment vertical="center" wrapText="1"/>
    </xf>
    <xf numFmtId="4" fontId="20" fillId="0" borderId="0" xfId="0" applyNumberFormat="1" applyFont="1" applyFill="1" applyAlignment="1">
      <alignment vertical="center" wrapText="1"/>
    </xf>
    <xf numFmtId="164" fontId="4" fillId="0" borderId="0" xfId="0" applyNumberFormat="1" applyFont="1" applyFill="1" applyBorder="1"/>
    <xf numFmtId="4" fontId="4" fillId="0" borderId="3" xfId="0" applyNumberFormat="1" applyFont="1" applyFill="1" applyBorder="1"/>
    <xf numFmtId="0" fontId="21" fillId="0" borderId="3" xfId="0" applyFont="1" applyFill="1" applyBorder="1" applyAlignment="1">
      <alignment horizontal="center" vertical="center" wrapText="1"/>
    </xf>
    <xf numFmtId="164" fontId="4" fillId="0" borderId="0" xfId="0" applyNumberFormat="1" applyFont="1" applyFill="1"/>
    <xf numFmtId="164" fontId="10" fillId="0" borderId="0" xfId="0" applyNumberFormat="1" applyFont="1" applyFill="1" applyBorder="1"/>
    <xf numFmtId="164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/>
    <xf numFmtId="0" fontId="23" fillId="0" borderId="0" xfId="0" applyFont="1" applyFill="1"/>
    <xf numFmtId="0" fontId="23" fillId="0" borderId="0" xfId="0" applyFont="1"/>
    <xf numFmtId="0" fontId="12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top" wrapText="1"/>
    </xf>
    <xf numFmtId="2" fontId="4" fillId="0" borderId="0" xfId="0" applyNumberFormat="1" applyFont="1" applyFill="1"/>
    <xf numFmtId="0" fontId="4" fillId="0" borderId="3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top" wrapText="1"/>
    </xf>
    <xf numFmtId="0" fontId="11" fillId="0" borderId="0" xfId="0" applyFont="1" applyFill="1" applyAlignment="1">
      <alignment horizontal="center" vertical="top"/>
    </xf>
    <xf numFmtId="0" fontId="16" fillId="0" borderId="3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/>
    </xf>
    <xf numFmtId="14" fontId="7" fillId="0" borderId="3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22" fillId="0" borderId="3" xfId="0" applyFont="1" applyFill="1" applyBorder="1"/>
    <xf numFmtId="0" fontId="19" fillId="0" borderId="3" xfId="0" applyFont="1" applyFill="1" applyBorder="1" applyAlignment="1">
      <alignment horizontal="center" vertical="center" wrapText="1"/>
    </xf>
    <xf numFmtId="0" fontId="20" fillId="0" borderId="0" xfId="0" applyFont="1" applyFill="1"/>
    <xf numFmtId="0" fontId="19" fillId="0" borderId="0" xfId="0" applyFont="1" applyFill="1" applyAlignment="1">
      <alignment horizontal="center" vertical="top"/>
    </xf>
    <xf numFmtId="0" fontId="8" fillId="0" borderId="3" xfId="0" applyFont="1" applyFill="1" applyBorder="1" applyAlignment="1">
      <alignment vertical="center"/>
    </xf>
    <xf numFmtId="0" fontId="25" fillId="0" borderId="3" xfId="0" applyFont="1" applyFill="1" applyBorder="1" applyAlignment="1">
      <alignment vertical="center"/>
    </xf>
    <xf numFmtId="0" fontId="10" fillId="0" borderId="0" xfId="0" applyFont="1" applyFill="1" applyAlignment="1">
      <alignment horizontal="right" vertical="center"/>
    </xf>
    <xf numFmtId="164" fontId="10" fillId="0" borderId="0" xfId="0" applyNumberFormat="1" applyFont="1" applyFill="1" applyAlignment="1">
      <alignment horizontal="right" vertical="center"/>
    </xf>
    <xf numFmtId="164" fontId="10" fillId="0" borderId="0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horizontal="right"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wrapText="1"/>
    </xf>
    <xf numFmtId="0" fontId="31" fillId="0" borderId="3" xfId="0" applyFont="1" applyFill="1" applyBorder="1" applyAlignment="1">
      <alignment vertical="center" wrapText="1"/>
    </xf>
    <xf numFmtId="0" fontId="4" fillId="0" borderId="0" xfId="0" applyFont="1" applyFill="1"/>
    <xf numFmtId="2" fontId="4" fillId="0" borderId="0" xfId="0" applyNumberFormat="1" applyFont="1" applyFill="1"/>
    <xf numFmtId="2" fontId="19" fillId="0" borderId="3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/>
    <xf numFmtId="14" fontId="4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/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top" wrapText="1"/>
    </xf>
    <xf numFmtId="0" fontId="11" fillId="0" borderId="3" xfId="0" applyFont="1" applyFill="1" applyBorder="1"/>
    <xf numFmtId="164" fontId="4" fillId="0" borderId="3" xfId="0" applyNumberFormat="1" applyFont="1" applyFill="1" applyBorder="1" applyAlignment="1">
      <alignment horizontal="center" vertical="center" wrapText="1"/>
    </xf>
    <xf numFmtId="0" fontId="34" fillId="0" borderId="3" xfId="0" applyFont="1" applyFill="1" applyBorder="1"/>
    <xf numFmtId="2" fontId="4" fillId="2" borderId="3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/>
    </xf>
    <xf numFmtId="164" fontId="10" fillId="2" borderId="0" xfId="0" applyNumberFormat="1" applyFont="1" applyFill="1" applyAlignment="1">
      <alignment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vertical="center" wrapText="1"/>
    </xf>
    <xf numFmtId="2" fontId="4" fillId="2" borderId="0" xfId="0" applyNumberFormat="1" applyFont="1" applyFill="1"/>
    <xf numFmtId="0" fontId="4" fillId="2" borderId="0" xfId="0" applyFont="1" applyFill="1"/>
    <xf numFmtId="0" fontId="19" fillId="0" borderId="3" xfId="0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wrapText="1"/>
    </xf>
    <xf numFmtId="0" fontId="2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righ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right" vertical="center" wrapText="1"/>
    </xf>
    <xf numFmtId="0" fontId="27" fillId="0" borderId="3" xfId="0" applyFont="1" applyBorder="1" applyAlignment="1">
      <alignment vertical="top" wrapText="1"/>
    </xf>
    <xf numFmtId="14" fontId="27" fillId="0" borderId="3" xfId="0" applyNumberFormat="1" applyFont="1" applyBorder="1" applyAlignment="1">
      <alignment vertical="top" wrapText="1"/>
    </xf>
    <xf numFmtId="0" fontId="7" fillId="2" borderId="3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/>
    <xf numFmtId="0" fontId="11" fillId="2" borderId="0" xfId="0" applyFont="1" applyFill="1" applyAlignment="1">
      <alignment horizontal="center" vertical="top"/>
    </xf>
    <xf numFmtId="0" fontId="25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3" fontId="25" fillId="0" borderId="3" xfId="0" applyNumberFormat="1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/>
    </xf>
    <xf numFmtId="14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 wrapText="1"/>
    </xf>
    <xf numFmtId="4" fontId="5" fillId="0" borderId="4" xfId="0" applyNumberFormat="1" applyFont="1" applyFill="1" applyBorder="1"/>
    <xf numFmtId="2" fontId="34" fillId="0" borderId="3" xfId="0" applyNumberFormat="1" applyFont="1" applyFill="1" applyBorder="1"/>
    <xf numFmtId="164" fontId="8" fillId="0" borderId="3" xfId="0" applyNumberFormat="1" applyFont="1" applyFill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165" fontId="27" fillId="0" borderId="3" xfId="0" applyNumberFormat="1" applyFont="1" applyBorder="1" applyAlignment="1">
      <alignment horizontal="center" vertical="center" wrapText="1"/>
    </xf>
    <xf numFmtId="0" fontId="35" fillId="0" borderId="0" xfId="0" applyFont="1" applyFill="1"/>
    <xf numFmtId="0" fontId="20" fillId="0" borderId="0" xfId="0" applyFont="1" applyFill="1" applyAlignment="1">
      <alignment horizontal="center" vertical="top"/>
    </xf>
    <xf numFmtId="0" fontId="19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0" fontId="36" fillId="0" borderId="3" xfId="0" applyFont="1" applyFill="1" applyBorder="1"/>
    <xf numFmtId="0" fontId="28" fillId="0" borderId="3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/>
    </xf>
    <xf numFmtId="14" fontId="28" fillId="0" borderId="3" xfId="0" applyNumberFormat="1" applyFont="1" applyFill="1" applyBorder="1" applyAlignment="1">
      <alignment horizontal="center" vertical="center"/>
    </xf>
    <xf numFmtId="14" fontId="7" fillId="0" borderId="3" xfId="0" applyNumberFormat="1" applyFont="1" applyFill="1" applyBorder="1" applyAlignment="1">
      <alignment horizontal="center" vertical="center"/>
    </xf>
    <xf numFmtId="0" fontId="20" fillId="0" borderId="3" xfId="0" applyFont="1" applyFill="1" applyBorder="1"/>
    <xf numFmtId="0" fontId="11" fillId="0" borderId="4" xfId="0" applyFont="1" applyFill="1" applyBorder="1"/>
    <xf numFmtId="0" fontId="28" fillId="0" borderId="0" xfId="0" applyFont="1" applyFill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4" fontId="28" fillId="0" borderId="4" xfId="0" applyNumberFormat="1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wrapText="1"/>
    </xf>
    <xf numFmtId="0" fontId="29" fillId="0" borderId="3" xfId="0" applyFont="1" applyFill="1" applyBorder="1" applyAlignment="1">
      <alignment horizontal="center" vertical="center" wrapText="1"/>
    </xf>
    <xf numFmtId="14" fontId="28" fillId="0" borderId="0" xfId="0" applyNumberFormat="1" applyFont="1" applyFill="1" applyAlignment="1">
      <alignment horizontal="center" vertical="center"/>
    </xf>
    <xf numFmtId="0" fontId="19" fillId="0" borderId="0" xfId="0" applyFont="1" applyAlignment="1">
      <alignment horizontal="center" vertical="top" wrapText="1"/>
    </xf>
    <xf numFmtId="0" fontId="15" fillId="0" borderId="0" xfId="0" applyFont="1"/>
    <xf numFmtId="0" fontId="16" fillId="0" borderId="0" xfId="0" applyFont="1"/>
    <xf numFmtId="0" fontId="19" fillId="0" borderId="3" xfId="0" applyFont="1" applyBorder="1" applyAlignment="1">
      <alignment horizontal="center" vertical="top" wrapText="1"/>
    </xf>
    <xf numFmtId="0" fontId="19" fillId="0" borderId="3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 wrapText="1"/>
    </xf>
    <xf numFmtId="3" fontId="15" fillId="0" borderId="3" xfId="0" applyNumberFormat="1" applyFont="1" applyFill="1" applyBorder="1" applyAlignment="1">
      <alignment horizontal="center" vertical="top" wrapText="1"/>
    </xf>
    <xf numFmtId="0" fontId="19" fillId="0" borderId="3" xfId="0" applyFont="1" applyBorder="1" applyAlignment="1">
      <alignment vertical="top" wrapText="1"/>
    </xf>
    <xf numFmtId="3" fontId="37" fillId="0" borderId="3" xfId="0" applyNumberFormat="1" applyFont="1" applyBorder="1" applyAlignment="1">
      <alignment horizontal="center" vertical="top" wrapText="1"/>
    </xf>
    <xf numFmtId="3" fontId="38" fillId="0" borderId="3" xfId="0" applyNumberFormat="1" applyFont="1" applyFill="1" applyBorder="1" applyAlignment="1">
      <alignment horizontal="center" vertical="top" wrapText="1"/>
    </xf>
    <xf numFmtId="3" fontId="38" fillId="0" borderId="3" xfId="0" applyNumberFormat="1" applyFont="1" applyBorder="1" applyAlignment="1">
      <alignment horizontal="center" vertical="top" wrapText="1"/>
    </xf>
    <xf numFmtId="2" fontId="27" fillId="0" borderId="3" xfId="0" applyNumberFormat="1" applyFont="1" applyBorder="1" applyAlignment="1">
      <alignment horizontal="center" vertical="center" wrapText="1"/>
    </xf>
    <xf numFmtId="2" fontId="8" fillId="0" borderId="3" xfId="0" applyNumberFormat="1" applyFont="1" applyFill="1" applyBorder="1" applyAlignment="1">
      <alignment horizontal="center" vertical="center" wrapText="1"/>
    </xf>
    <xf numFmtId="167" fontId="15" fillId="0" borderId="3" xfId="0" applyNumberFormat="1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4" fontId="25" fillId="0" borderId="3" xfId="0" applyNumberFormat="1" applyFont="1" applyFill="1" applyBorder="1" applyAlignment="1">
      <alignment vertical="center" wrapText="1"/>
    </xf>
    <xf numFmtId="4" fontId="16" fillId="0" borderId="3" xfId="0" applyNumberFormat="1" applyFont="1" applyFill="1" applyBorder="1" applyAlignment="1">
      <alignment horizontal="center" vertical="center" wrapText="1"/>
    </xf>
    <xf numFmtId="2" fontId="19" fillId="0" borderId="3" xfId="0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horizontal="distributed" vertical="distributed" wrapText="1"/>
    </xf>
    <xf numFmtId="4" fontId="15" fillId="0" borderId="3" xfId="0" applyNumberFormat="1" applyFont="1" applyFill="1" applyBorder="1" applyAlignment="1">
      <alignment horizontal="center" vertical="top" wrapText="1"/>
    </xf>
    <xf numFmtId="4" fontId="10" fillId="0" borderId="0" xfId="0" applyNumberFormat="1" applyFont="1" applyFill="1" applyAlignment="1">
      <alignment horizontal="right" vertical="center"/>
    </xf>
    <xf numFmtId="164" fontId="8" fillId="0" borderId="0" xfId="0" applyNumberFormat="1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right" vertical="center"/>
    </xf>
    <xf numFmtId="164" fontId="32" fillId="0" borderId="3" xfId="0" applyNumberFormat="1" applyFont="1" applyFill="1" applyBorder="1" applyAlignment="1">
      <alignment vertical="center"/>
    </xf>
    <xf numFmtId="164" fontId="10" fillId="0" borderId="3" xfId="0" applyNumberFormat="1" applyFont="1" applyFill="1" applyBorder="1" applyAlignment="1">
      <alignment vertical="center"/>
    </xf>
    <xf numFmtId="164" fontId="8" fillId="0" borderId="3" xfId="0" applyNumberFormat="1" applyFont="1" applyFill="1" applyBorder="1" applyAlignment="1">
      <alignment horizontal="right" vertical="center"/>
    </xf>
    <xf numFmtId="0" fontId="41" fillId="0" borderId="0" xfId="1" applyNumberFormat="1" applyFont="1" applyAlignment="1">
      <alignment vertical="top" wrapText="1"/>
    </xf>
    <xf numFmtId="0" fontId="41" fillId="0" borderId="0" xfId="1" applyNumberFormat="1" applyFont="1" applyAlignment="1">
      <alignment horizontal="center" vertical="center" wrapText="1"/>
    </xf>
    <xf numFmtId="0" fontId="41" fillId="0" borderId="0" xfId="1" applyNumberFormat="1" applyFont="1" applyFill="1" applyAlignment="1">
      <alignment horizontal="center" vertical="center" wrapText="1"/>
    </xf>
    <xf numFmtId="0" fontId="40" fillId="2" borderId="0" xfId="1" applyNumberFormat="1" applyFill="1" applyAlignment="1">
      <alignment vertical="top" wrapText="1"/>
    </xf>
    <xf numFmtId="0" fontId="40" fillId="0" borderId="0" xfId="1" applyNumberFormat="1" applyAlignment="1">
      <alignment vertical="top" wrapText="1"/>
    </xf>
    <xf numFmtId="0" fontId="40" fillId="0" borderId="0" xfId="1" applyNumberFormat="1" applyFill="1" applyAlignment="1">
      <alignment vertical="top" wrapText="1"/>
    </xf>
    <xf numFmtId="0" fontId="7" fillId="0" borderId="3" xfId="1" applyNumberFormat="1" applyFont="1" applyFill="1" applyBorder="1" applyAlignment="1">
      <alignment horizontal="center" vertical="top" wrapText="1"/>
    </xf>
    <xf numFmtId="0" fontId="7" fillId="2" borderId="3" xfId="1" applyNumberFormat="1" applyFont="1" applyFill="1" applyBorder="1" applyAlignment="1">
      <alignment horizontal="center" vertical="top" wrapText="1"/>
    </xf>
    <xf numFmtId="0" fontId="40" fillId="0" borderId="0" xfId="1" applyNumberFormat="1" applyFont="1" applyFill="1" applyAlignment="1">
      <alignment vertical="top" wrapText="1"/>
    </xf>
    <xf numFmtId="0" fontId="40" fillId="2" borderId="3" xfId="1" applyNumberFormat="1" applyFill="1" applyBorder="1" applyAlignment="1">
      <alignment vertical="top" wrapText="1"/>
    </xf>
    <xf numFmtId="0" fontId="15" fillId="0" borderId="3" xfId="1" applyNumberFormat="1" applyFont="1" applyBorder="1" applyAlignment="1">
      <alignment horizontal="center" vertical="top" wrapText="1"/>
    </xf>
    <xf numFmtId="0" fontId="15" fillId="2" borderId="3" xfId="1" applyNumberFormat="1" applyFont="1" applyFill="1" applyBorder="1" applyAlignment="1">
      <alignment horizontal="center" vertical="top" wrapText="1"/>
    </xf>
    <xf numFmtId="0" fontId="40" fillId="2" borderId="3" xfId="1" applyNumberFormat="1" applyFont="1" applyFill="1" applyBorder="1" applyAlignment="1">
      <alignment horizontal="center" vertical="top" wrapText="1"/>
    </xf>
    <xf numFmtId="0" fontId="40" fillId="2" borderId="3" xfId="1" applyNumberFormat="1" applyFont="1" applyFill="1" applyBorder="1" applyAlignment="1">
      <alignment vertical="top" wrapText="1"/>
    </xf>
    <xf numFmtId="0" fontId="40" fillId="0" borderId="0" xfId="1" applyNumberFormat="1" applyFont="1" applyAlignment="1">
      <alignment vertical="top" wrapText="1"/>
    </xf>
    <xf numFmtId="0" fontId="44" fillId="2" borderId="3" xfId="2" applyFont="1" applyFill="1" applyBorder="1" applyAlignment="1">
      <alignment horizontal="center" vertical="top"/>
    </xf>
    <xf numFmtId="0" fontId="41" fillId="0" borderId="3" xfId="1" applyNumberFormat="1" applyFont="1" applyBorder="1" applyAlignment="1">
      <alignment horizontal="center" vertical="top" wrapText="1"/>
    </xf>
    <xf numFmtId="0" fontId="15" fillId="0" borderId="3" xfId="1" applyNumberFormat="1" applyFont="1" applyFill="1" applyBorder="1" applyAlignment="1">
      <alignment horizontal="center" vertical="top" wrapText="1"/>
    </xf>
    <xf numFmtId="168" fontId="15" fillId="0" borderId="3" xfId="1" applyNumberFormat="1" applyFont="1" applyFill="1" applyBorder="1" applyAlignment="1">
      <alignment horizontal="center" vertical="top" wrapText="1"/>
    </xf>
    <xf numFmtId="168" fontId="16" fillId="0" borderId="3" xfId="1" applyNumberFormat="1" applyFont="1" applyFill="1" applyBorder="1" applyAlignment="1">
      <alignment horizontal="center" vertical="top" wrapText="1"/>
    </xf>
    <xf numFmtId="0" fontId="40" fillId="0" borderId="0" xfId="1" applyNumberFormat="1" applyAlignment="1">
      <alignment horizontal="center" vertical="top" wrapText="1"/>
    </xf>
    <xf numFmtId="0" fontId="40" fillId="2" borderId="3" xfId="1" applyNumberFormat="1" applyFill="1" applyBorder="1" applyAlignment="1">
      <alignment horizontal="center" vertical="top" wrapText="1"/>
    </xf>
    <xf numFmtId="0" fontId="45" fillId="2" borderId="3" xfId="2" applyFont="1" applyFill="1" applyBorder="1" applyAlignment="1">
      <alignment horizontal="center" vertical="top"/>
    </xf>
    <xf numFmtId="3" fontId="46" fillId="0" borderId="3" xfId="1" applyNumberFormat="1" applyFont="1" applyFill="1" applyBorder="1" applyAlignment="1">
      <alignment horizontal="center" vertical="top" wrapText="1"/>
    </xf>
    <xf numFmtId="169" fontId="19" fillId="0" borderId="3" xfId="1" applyNumberFormat="1" applyFont="1" applyFill="1" applyBorder="1" applyAlignment="1">
      <alignment horizontal="center" vertical="top" wrapText="1"/>
    </xf>
    <xf numFmtId="168" fontId="46" fillId="0" borderId="3" xfId="1" applyNumberFormat="1" applyFont="1" applyFill="1" applyBorder="1" applyAlignment="1">
      <alignment horizontal="center" vertical="top" wrapText="1"/>
    </xf>
    <xf numFmtId="0" fontId="46" fillId="0" borderId="3" xfId="1" applyNumberFormat="1" applyFont="1" applyFill="1" applyBorder="1" applyAlignment="1">
      <alignment horizontal="center" vertical="top" wrapText="1"/>
    </xf>
    <xf numFmtId="168" fontId="19" fillId="0" borderId="3" xfId="1" applyNumberFormat="1" applyFont="1" applyFill="1" applyBorder="1" applyAlignment="1">
      <alignment horizontal="center" vertical="top" wrapText="1"/>
    </xf>
    <xf numFmtId="0" fontId="19" fillId="0" borderId="3" xfId="1" applyNumberFormat="1" applyFont="1" applyFill="1" applyBorder="1" applyAlignment="1">
      <alignment horizontal="center" vertical="top" wrapText="1"/>
    </xf>
    <xf numFmtId="3" fontId="19" fillId="0" borderId="3" xfId="1" applyNumberFormat="1" applyFont="1" applyFill="1" applyBorder="1" applyAlignment="1">
      <alignment horizontal="center" vertical="top" wrapText="1"/>
    </xf>
    <xf numFmtId="0" fontId="19" fillId="2" borderId="3" xfId="1" applyNumberFormat="1" applyFont="1" applyFill="1" applyBorder="1" applyAlignment="1">
      <alignment horizontal="center" vertical="top" wrapText="1"/>
    </xf>
    <xf numFmtId="0" fontId="15" fillId="0" borderId="3" xfId="1" applyNumberFormat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top" wrapText="1"/>
    </xf>
    <xf numFmtId="2" fontId="16" fillId="0" borderId="3" xfId="1" applyNumberFormat="1" applyFont="1" applyFill="1" applyBorder="1" applyAlignment="1">
      <alignment horizontal="center" vertical="top" wrapText="1"/>
    </xf>
    <xf numFmtId="2" fontId="15" fillId="0" borderId="3" xfId="1" applyNumberFormat="1" applyFont="1" applyFill="1" applyBorder="1" applyAlignment="1">
      <alignment horizontal="center" vertical="top" wrapText="1"/>
    </xf>
    <xf numFmtId="0" fontId="47" fillId="0" borderId="3" xfId="1" applyNumberFormat="1" applyFont="1" applyFill="1" applyBorder="1" applyAlignment="1">
      <alignment horizontal="center" vertical="top" wrapText="1"/>
    </xf>
    <xf numFmtId="0" fontId="47" fillId="0" borderId="3" xfId="1" applyNumberFormat="1" applyFont="1" applyFill="1" applyBorder="1" applyAlignment="1">
      <alignment horizontal="center" vertical="center" wrapText="1"/>
    </xf>
    <xf numFmtId="170" fontId="47" fillId="0" borderId="3" xfId="1" applyNumberFormat="1" applyFont="1" applyFill="1" applyBorder="1" applyAlignment="1">
      <alignment horizontal="center" vertical="center" wrapText="1"/>
    </xf>
    <xf numFmtId="0" fontId="19" fillId="0" borderId="3" xfId="1" applyNumberFormat="1" applyFont="1" applyFill="1" applyBorder="1" applyAlignment="1">
      <alignment horizontal="center" vertical="center" wrapText="1"/>
    </xf>
    <xf numFmtId="168" fontId="19" fillId="0" borderId="3" xfId="1" applyNumberFormat="1" applyFont="1" applyFill="1" applyBorder="1" applyAlignment="1">
      <alignment horizontal="center" vertical="center" wrapText="1"/>
    </xf>
    <xf numFmtId="0" fontId="19" fillId="0" borderId="3" xfId="1" applyFont="1" applyFill="1" applyBorder="1" applyAlignment="1">
      <alignment horizontal="center" vertical="top" wrapText="1"/>
    </xf>
    <xf numFmtId="0" fontId="15" fillId="0" borderId="3" xfId="1" applyFont="1" applyFill="1" applyBorder="1" applyAlignment="1">
      <alignment horizontal="center" vertical="top" wrapText="1"/>
    </xf>
    <xf numFmtId="0" fontId="41" fillId="0" borderId="0" xfId="1" applyNumberFormat="1" applyFont="1" applyBorder="1" applyAlignment="1">
      <alignment vertical="top" wrapText="1"/>
    </xf>
    <xf numFmtId="0" fontId="48" fillId="0" borderId="3" xfId="1" applyNumberFormat="1" applyFont="1" applyBorder="1" applyAlignment="1">
      <alignment horizontal="center" vertical="top" wrapText="1"/>
    </xf>
    <xf numFmtId="1" fontId="48" fillId="0" borderId="3" xfId="1" applyNumberFormat="1" applyFont="1" applyBorder="1" applyAlignment="1">
      <alignment horizontal="center" vertical="top" wrapText="1"/>
    </xf>
    <xf numFmtId="171" fontId="48" fillId="0" borderId="3" xfId="1" applyNumberFormat="1" applyFont="1" applyBorder="1" applyAlignment="1">
      <alignment horizontal="center" vertical="top" wrapText="1"/>
    </xf>
    <xf numFmtId="1" fontId="48" fillId="0" borderId="3" xfId="1" applyNumberFormat="1" applyFont="1" applyBorder="1" applyAlignment="1">
      <alignment vertical="top" wrapText="1"/>
    </xf>
    <xf numFmtId="168" fontId="48" fillId="0" borderId="3" xfId="1" applyNumberFormat="1" applyFont="1" applyBorder="1" applyAlignment="1">
      <alignment vertical="top" wrapText="1"/>
    </xf>
    <xf numFmtId="1" fontId="41" fillId="0" borderId="0" xfId="1" applyNumberFormat="1" applyFont="1" applyBorder="1" applyAlignment="1">
      <alignment vertical="top" wrapText="1"/>
    </xf>
    <xf numFmtId="168" fontId="41" fillId="0" borderId="0" xfId="1" applyNumberFormat="1" applyFont="1" applyBorder="1" applyAlignment="1">
      <alignment vertical="top" wrapText="1"/>
    </xf>
    <xf numFmtId="0" fontId="41" fillId="0" borderId="0" xfId="1" applyNumberFormat="1" applyFont="1" applyFill="1" applyBorder="1" applyAlignment="1">
      <alignment vertical="top" wrapText="1"/>
    </xf>
    <xf numFmtId="0" fontId="41" fillId="0" borderId="0" xfId="1" applyNumberFormat="1" applyFont="1" applyFill="1" applyAlignment="1">
      <alignment vertical="top" wrapText="1"/>
    </xf>
    <xf numFmtId="2" fontId="4" fillId="0" borderId="0" xfId="0" applyNumberFormat="1" applyFont="1" applyFill="1" applyAlignment="1">
      <alignment wrapText="1"/>
    </xf>
    <xf numFmtId="4" fontId="4" fillId="0" borderId="0" xfId="0" applyNumberFormat="1" applyFont="1" applyFill="1" applyAlignment="1">
      <alignment wrapText="1"/>
    </xf>
    <xf numFmtId="0" fontId="4" fillId="0" borderId="0" xfId="0" applyFont="1" applyFill="1" applyAlignment="1">
      <alignment wrapText="1"/>
    </xf>
    <xf numFmtId="0" fontId="41" fillId="2" borderId="3" xfId="1" applyNumberFormat="1" applyFont="1" applyFill="1" applyBorder="1" applyAlignment="1">
      <alignment horizontal="center" vertical="top" wrapText="1"/>
    </xf>
    <xf numFmtId="3" fontId="15" fillId="2" borderId="3" xfId="0" applyNumberFormat="1" applyFont="1" applyFill="1" applyBorder="1" applyAlignment="1">
      <alignment horizontal="center" vertical="top" wrapText="1"/>
    </xf>
    <xf numFmtId="4" fontId="15" fillId="2" borderId="3" xfId="0" applyNumberFormat="1" applyFont="1" applyFill="1" applyBorder="1" applyAlignment="1">
      <alignment horizontal="center" vertical="top" wrapText="1"/>
    </xf>
    <xf numFmtId="14" fontId="4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wrapText="1"/>
    </xf>
    <xf numFmtId="0" fontId="19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2" fontId="11" fillId="2" borderId="3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14" fontId="28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wrapText="1"/>
    </xf>
    <xf numFmtId="0" fontId="11" fillId="2" borderId="3" xfId="0" applyFont="1" applyFill="1" applyBorder="1"/>
    <xf numFmtId="0" fontId="34" fillId="2" borderId="3" xfId="0" applyFont="1" applyFill="1" applyBorder="1"/>
    <xf numFmtId="0" fontId="34" fillId="2" borderId="3" xfId="0" applyFont="1" applyFill="1" applyBorder="1" applyAlignment="1">
      <alignment horizontal="center" vertical="center"/>
    </xf>
    <xf numFmtId="3" fontId="34" fillId="2" borderId="3" xfId="0" applyNumberFormat="1" applyFont="1" applyFill="1" applyBorder="1"/>
    <xf numFmtId="4" fontId="34" fillId="2" borderId="3" xfId="0" applyNumberFormat="1" applyFont="1" applyFill="1" applyBorder="1"/>
    <xf numFmtId="0" fontId="6" fillId="0" borderId="6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14" fontId="6" fillId="3" borderId="3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top" wrapText="1"/>
    </xf>
    <xf numFmtId="2" fontId="4" fillId="3" borderId="0" xfId="0" applyNumberFormat="1" applyFont="1" applyFill="1"/>
    <xf numFmtId="0" fontId="4" fillId="3" borderId="0" xfId="0" applyFont="1" applyFill="1"/>
    <xf numFmtId="0" fontId="12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30" fillId="3" borderId="3" xfId="0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wrapText="1"/>
    </xf>
    <xf numFmtId="0" fontId="10" fillId="3" borderId="0" xfId="0" applyFont="1" applyFill="1" applyAlignment="1">
      <alignment vertical="center"/>
    </xf>
    <xf numFmtId="164" fontId="10" fillId="3" borderId="0" xfId="0" applyNumberFormat="1" applyFont="1" applyFill="1" applyAlignment="1">
      <alignment vertical="center"/>
    </xf>
    <xf numFmtId="164" fontId="10" fillId="3" borderId="0" xfId="0" applyNumberFormat="1" applyFont="1" applyFill="1" applyAlignment="1">
      <alignment horizontal="right" vertical="center"/>
    </xf>
    <xf numFmtId="164" fontId="10" fillId="3" borderId="0" xfId="0" applyNumberFormat="1" applyFont="1" applyFill="1"/>
    <xf numFmtId="0" fontId="10" fillId="3" borderId="0" xfId="0" applyFont="1" applyFill="1"/>
    <xf numFmtId="0" fontId="4" fillId="3" borderId="3" xfId="0" applyNumberFormat="1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31" fillId="3" borderId="3" xfId="0" applyFont="1" applyFill="1" applyBorder="1" applyAlignment="1">
      <alignment vertical="center" wrapText="1"/>
    </xf>
    <xf numFmtId="0" fontId="7" fillId="3" borderId="3" xfId="0" applyNumberFormat="1" applyFont="1" applyFill="1" applyBorder="1" applyAlignment="1">
      <alignment horizontal="center" vertical="center"/>
    </xf>
    <xf numFmtId="14" fontId="27" fillId="3" borderId="3" xfId="0" applyNumberFormat="1" applyFont="1" applyFill="1" applyBorder="1" applyAlignment="1">
      <alignment vertical="top" wrapText="1"/>
    </xf>
    <xf numFmtId="0" fontId="2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vertical="center"/>
    </xf>
    <xf numFmtId="164" fontId="18" fillId="3" borderId="0" xfId="0" applyNumberFormat="1" applyFont="1" applyFill="1" applyAlignment="1">
      <alignment vertical="center"/>
    </xf>
    <xf numFmtId="164" fontId="18" fillId="3" borderId="0" xfId="0" applyNumberFormat="1" applyFont="1" applyFill="1" applyAlignment="1">
      <alignment horizontal="right" vertical="center"/>
    </xf>
    <xf numFmtId="164" fontId="18" fillId="3" borderId="0" xfId="0" applyNumberFormat="1" applyFont="1" applyFill="1"/>
    <xf numFmtId="0" fontId="8" fillId="3" borderId="3" xfId="0" applyNumberFormat="1" applyFont="1" applyFill="1" applyBorder="1" applyAlignment="1">
      <alignment horizontal="center" vertical="center"/>
    </xf>
    <xf numFmtId="0" fontId="25" fillId="3" borderId="3" xfId="0" applyNumberFormat="1" applyFont="1" applyFill="1" applyBorder="1" applyAlignment="1">
      <alignment horizontal="center" vertical="center"/>
    </xf>
    <xf numFmtId="4" fontId="25" fillId="3" borderId="3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center" vertical="center"/>
    </xf>
    <xf numFmtId="14" fontId="28" fillId="2" borderId="3" xfId="0" applyNumberFormat="1" applyFont="1" applyFill="1" applyBorder="1" applyAlignment="1">
      <alignment horizontal="center" vertical="center"/>
    </xf>
    <xf numFmtId="0" fontId="20" fillId="2" borderId="0" xfId="0" applyFont="1" applyFill="1"/>
    <xf numFmtId="0" fontId="6" fillId="2" borderId="3" xfId="0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/>
    </xf>
    <xf numFmtId="4" fontId="19" fillId="2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4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8" fillId="2" borderId="4" xfId="0" applyFont="1" applyFill="1" applyBorder="1" applyAlignment="1">
      <alignment horizontal="center" vertical="center"/>
    </xf>
    <xf numFmtId="2" fontId="34" fillId="2" borderId="3" xfId="0" applyNumberFormat="1" applyFont="1" applyFill="1" applyBorder="1"/>
    <xf numFmtId="2" fontId="11" fillId="2" borderId="3" xfId="0" applyNumberFormat="1" applyFont="1" applyFill="1" applyBorder="1"/>
    <xf numFmtId="0" fontId="4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 wrapText="1"/>
    </xf>
    <xf numFmtId="2" fontId="19" fillId="2" borderId="3" xfId="0" applyNumberFormat="1" applyFont="1" applyFill="1" applyBorder="1" applyAlignment="1">
      <alignment horizontal="center" vertical="center" wrapText="1"/>
    </xf>
    <xf numFmtId="4" fontId="28" fillId="2" borderId="3" xfId="0" applyNumberFormat="1" applyFont="1" applyFill="1" applyBorder="1" applyAlignment="1">
      <alignment horizontal="center" vertical="center"/>
    </xf>
    <xf numFmtId="2" fontId="4" fillId="2" borderId="16" xfId="0" applyNumberFormat="1" applyFont="1" applyFill="1" applyBorder="1" applyAlignment="1">
      <alignment horizont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wrapText="1"/>
    </xf>
    <xf numFmtId="0" fontId="16" fillId="0" borderId="13" xfId="0" applyFont="1" applyFill="1" applyBorder="1" applyAlignment="1">
      <alignment horizontal="center"/>
    </xf>
    <xf numFmtId="0" fontId="16" fillId="0" borderId="9" xfId="0" applyFont="1" applyFill="1" applyBorder="1" applyAlignment="1">
      <alignment horizontal="center"/>
    </xf>
    <xf numFmtId="0" fontId="19" fillId="0" borderId="3" xfId="0" applyFont="1" applyBorder="1" applyAlignment="1">
      <alignment horizontal="center" vertical="top" wrapText="1"/>
    </xf>
    <xf numFmtId="0" fontId="19" fillId="0" borderId="3" xfId="0" applyFont="1" applyFill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19" fillId="0" borderId="15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7" fillId="0" borderId="0" xfId="1" applyNumberFormat="1" applyFont="1" applyBorder="1" applyAlignment="1">
      <alignment vertical="top" wrapText="1"/>
    </xf>
    <xf numFmtId="0" fontId="43" fillId="0" borderId="3" xfId="1" applyNumberFormat="1" applyFont="1" applyFill="1" applyBorder="1" applyAlignment="1">
      <alignment horizontal="center" vertical="top" wrapText="1"/>
    </xf>
    <xf numFmtId="0" fontId="43" fillId="0" borderId="8" xfId="1" applyNumberFormat="1" applyFont="1" applyFill="1" applyBorder="1" applyAlignment="1">
      <alignment horizontal="center" vertical="top" wrapText="1"/>
    </xf>
    <xf numFmtId="0" fontId="43" fillId="0" borderId="9" xfId="1" applyNumberFormat="1" applyFont="1" applyFill="1" applyBorder="1" applyAlignment="1">
      <alignment horizontal="center" vertical="top" wrapText="1"/>
    </xf>
    <xf numFmtId="0" fontId="43" fillId="2" borderId="8" xfId="1" applyNumberFormat="1" applyFont="1" applyFill="1" applyBorder="1" applyAlignment="1">
      <alignment horizontal="center" vertical="top" wrapText="1"/>
    </xf>
    <xf numFmtId="0" fontId="43" fillId="2" borderId="9" xfId="1" applyNumberFormat="1" applyFont="1" applyFill="1" applyBorder="1" applyAlignment="1">
      <alignment horizontal="center" vertical="top" wrapText="1"/>
    </xf>
    <xf numFmtId="0" fontId="19" fillId="0" borderId="3" xfId="1" applyNumberFormat="1" applyFont="1" applyBorder="1" applyAlignment="1">
      <alignment horizontal="left" vertical="top" wrapText="1"/>
    </xf>
    <xf numFmtId="0" fontId="19" fillId="0" borderId="3" xfId="1" applyNumberFormat="1" applyFont="1" applyFill="1" applyBorder="1" applyAlignment="1">
      <alignment horizontal="center" vertical="top" wrapText="1"/>
    </xf>
    <xf numFmtId="0" fontId="15" fillId="0" borderId="0" xfId="1" applyNumberFormat="1" applyFont="1" applyAlignment="1">
      <alignment horizontal="right" vertical="center" wrapText="1"/>
    </xf>
    <xf numFmtId="0" fontId="42" fillId="0" borderId="0" xfId="1" applyNumberFormat="1" applyFont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_Земельные участки на 27.02.2010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1"/>
  <sheetViews>
    <sheetView tabSelected="1" zoomScale="90" zoomScaleNormal="90" zoomScalePageLayoutView="110" workbookViewId="0">
      <selection activeCell="K4" sqref="K4"/>
    </sheetView>
  </sheetViews>
  <sheetFormatPr defaultRowHeight="15" x14ac:dyDescent="0.25"/>
  <cols>
    <col min="1" max="1" width="7.28515625" style="33" customWidth="1"/>
    <col min="2" max="2" width="13" style="33" customWidth="1"/>
    <col min="3" max="3" width="14" style="33" customWidth="1"/>
    <col min="4" max="4" width="18.5703125" style="64" customWidth="1"/>
    <col min="5" max="5" width="12.42578125" style="144" customWidth="1"/>
    <col min="6" max="6" width="16.42578125" style="144" customWidth="1"/>
    <col min="7" max="7" width="12.42578125" style="33" customWidth="1"/>
    <col min="8" max="8" width="13.85546875" style="145" customWidth="1"/>
    <col min="9" max="9" width="12.42578125" style="33" customWidth="1"/>
    <col min="10" max="10" width="15.42578125" style="84" customWidth="1"/>
    <col min="11" max="11" width="12.42578125" style="33" customWidth="1"/>
    <col min="12" max="12" width="10.7109375" style="33" customWidth="1"/>
    <col min="13" max="13" width="16" style="33" customWidth="1"/>
    <col min="14" max="14" width="15.28515625" style="33" customWidth="1"/>
    <col min="15" max="15" width="15.140625" style="33" customWidth="1"/>
    <col min="16" max="16" width="11.85546875" style="33" customWidth="1"/>
    <col min="17" max="17" width="13.5703125" style="33" customWidth="1"/>
    <col min="18" max="16384" width="9.140625" style="33"/>
  </cols>
  <sheetData>
    <row r="1" spans="1:12" ht="15.75" x14ac:dyDescent="0.25">
      <c r="I1" s="91"/>
      <c r="J1" s="92" t="s">
        <v>62</v>
      </c>
      <c r="K1" s="91"/>
      <c r="L1" s="91"/>
    </row>
    <row r="2" spans="1:12" ht="15.75" x14ac:dyDescent="0.25">
      <c r="I2" s="91"/>
      <c r="J2" s="92" t="s">
        <v>222</v>
      </c>
      <c r="K2" s="91"/>
      <c r="L2" s="91"/>
    </row>
    <row r="3" spans="1:12" ht="15.75" x14ac:dyDescent="0.25">
      <c r="I3" s="91"/>
      <c r="J3" s="92" t="s">
        <v>39</v>
      </c>
      <c r="K3" s="91"/>
      <c r="L3" s="91"/>
    </row>
    <row r="4" spans="1:12" ht="15.75" x14ac:dyDescent="0.25">
      <c r="H4" s="324"/>
      <c r="I4" s="162" t="s">
        <v>454</v>
      </c>
      <c r="J4" s="163"/>
      <c r="K4" s="91" t="s">
        <v>455</v>
      </c>
      <c r="L4" s="91"/>
    </row>
    <row r="6" spans="1:12" ht="15.75" x14ac:dyDescent="0.25">
      <c r="F6" s="340" t="s">
        <v>72</v>
      </c>
    </row>
    <row r="7" spans="1:12" ht="15.75" x14ac:dyDescent="0.25">
      <c r="F7" s="340"/>
    </row>
    <row r="8" spans="1:12" ht="15.75" x14ac:dyDescent="0.25">
      <c r="F8" s="340" t="s">
        <v>399</v>
      </c>
    </row>
    <row r="9" spans="1:12" ht="15.75" x14ac:dyDescent="0.25">
      <c r="F9" s="340"/>
    </row>
    <row r="10" spans="1:12" ht="15.75" x14ac:dyDescent="0.25">
      <c r="F10" s="340" t="s">
        <v>5</v>
      </c>
    </row>
    <row r="11" spans="1:12" ht="15.75" x14ac:dyDescent="0.25">
      <c r="F11" s="340" t="s">
        <v>6</v>
      </c>
    </row>
    <row r="14" spans="1:12" ht="190.5" customHeight="1" x14ac:dyDescent="0.25">
      <c r="A14" s="118" t="s">
        <v>354</v>
      </c>
      <c r="B14" s="118" t="s">
        <v>65</v>
      </c>
      <c r="C14" s="118" t="s">
        <v>1</v>
      </c>
      <c r="D14" s="118" t="s">
        <v>355</v>
      </c>
      <c r="E14" s="325" t="s">
        <v>43</v>
      </c>
      <c r="F14" s="325" t="s">
        <v>286</v>
      </c>
      <c r="G14" s="118" t="s">
        <v>9</v>
      </c>
      <c r="H14" s="325" t="s">
        <v>278</v>
      </c>
      <c r="I14" s="118" t="s">
        <v>44</v>
      </c>
      <c r="J14" s="119" t="s">
        <v>7</v>
      </c>
      <c r="K14" s="118" t="s">
        <v>8</v>
      </c>
      <c r="L14" s="118" t="s">
        <v>41</v>
      </c>
    </row>
    <row r="15" spans="1:12" ht="15" customHeight="1" x14ac:dyDescent="0.25">
      <c r="A15" s="118">
        <v>1</v>
      </c>
      <c r="B15" s="118">
        <v>2</v>
      </c>
      <c r="C15" s="118">
        <v>3</v>
      </c>
      <c r="D15" s="118">
        <v>4</v>
      </c>
      <c r="E15" s="325">
        <v>5</v>
      </c>
      <c r="F15" s="325">
        <v>6</v>
      </c>
      <c r="G15" s="118">
        <v>7</v>
      </c>
      <c r="H15" s="325">
        <v>8</v>
      </c>
      <c r="I15" s="118">
        <v>9</v>
      </c>
      <c r="J15" s="119">
        <v>10</v>
      </c>
      <c r="K15" s="118">
        <v>11</v>
      </c>
      <c r="L15" s="118">
        <v>12</v>
      </c>
    </row>
    <row r="16" spans="1:12" s="65" customFormat="1" ht="21" customHeight="1" x14ac:dyDescent="0.2">
      <c r="A16" s="345" t="s">
        <v>45</v>
      </c>
      <c r="B16" s="345"/>
      <c r="C16" s="345"/>
      <c r="D16" s="345"/>
      <c r="E16" s="345"/>
      <c r="F16" s="345"/>
      <c r="G16" s="345"/>
      <c r="H16" s="345"/>
      <c r="I16" s="345"/>
      <c r="J16" s="345"/>
      <c r="K16" s="345"/>
      <c r="L16" s="345"/>
    </row>
    <row r="17" spans="1:19" s="65" customFormat="1" ht="378.75" customHeight="1" x14ac:dyDescent="0.2">
      <c r="A17" s="78">
        <v>1</v>
      </c>
      <c r="B17" s="111" t="s">
        <v>73</v>
      </c>
      <c r="C17" s="111" t="s">
        <v>74</v>
      </c>
      <c r="D17" s="165" t="s">
        <v>93</v>
      </c>
      <c r="E17" s="126">
        <v>24.1</v>
      </c>
      <c r="F17" s="337">
        <v>11000</v>
      </c>
      <c r="G17" s="166">
        <v>0</v>
      </c>
      <c r="H17" s="274">
        <v>1470.29</v>
      </c>
      <c r="I17" s="113" t="s">
        <v>86</v>
      </c>
      <c r="J17" s="121" t="s">
        <v>271</v>
      </c>
      <c r="K17" s="120" t="s">
        <v>69</v>
      </c>
      <c r="L17" s="120" t="s">
        <v>265</v>
      </c>
      <c r="M17" s="132"/>
      <c r="N17" s="133"/>
    </row>
    <row r="18" spans="1:19" s="65" customFormat="1" ht="332.25" customHeight="1" x14ac:dyDescent="0.2">
      <c r="A18" s="78">
        <v>2</v>
      </c>
      <c r="B18" s="111" t="s">
        <v>73</v>
      </c>
      <c r="C18" s="111" t="s">
        <v>75</v>
      </c>
      <c r="D18" s="165" t="s">
        <v>96</v>
      </c>
      <c r="E18" s="126">
        <v>23</v>
      </c>
      <c r="F18" s="341">
        <v>5000</v>
      </c>
      <c r="G18" s="166">
        <v>0</v>
      </c>
      <c r="H18" s="274">
        <v>1389.72</v>
      </c>
      <c r="I18" s="113" t="s">
        <v>86</v>
      </c>
      <c r="J18" s="121" t="s">
        <v>271</v>
      </c>
      <c r="K18" s="120" t="s">
        <v>69</v>
      </c>
      <c r="L18" s="120" t="s">
        <v>265</v>
      </c>
      <c r="M18" s="81"/>
    </row>
    <row r="19" spans="1:19" s="65" customFormat="1" ht="340.5" customHeight="1" x14ac:dyDescent="0.2">
      <c r="A19" s="78">
        <v>3</v>
      </c>
      <c r="B19" s="111" t="s">
        <v>73</v>
      </c>
      <c r="C19" s="111" t="s">
        <v>76</v>
      </c>
      <c r="D19" s="165" t="s">
        <v>95</v>
      </c>
      <c r="E19" s="126">
        <v>6.3</v>
      </c>
      <c r="F19" s="337">
        <v>5000</v>
      </c>
      <c r="G19" s="166">
        <v>0</v>
      </c>
      <c r="H19" s="274">
        <v>1329.3</v>
      </c>
      <c r="I19" s="113" t="s">
        <v>86</v>
      </c>
      <c r="J19" s="121" t="s">
        <v>271</v>
      </c>
      <c r="K19" s="120" t="s">
        <v>69</v>
      </c>
      <c r="L19" s="9" t="s">
        <v>265</v>
      </c>
      <c r="M19" s="81"/>
    </row>
    <row r="20" spans="1:19" s="65" customFormat="1" ht="330.75" customHeight="1" x14ac:dyDescent="0.2">
      <c r="A20" s="110">
        <v>4</v>
      </c>
      <c r="B20" s="111" t="s">
        <v>73</v>
      </c>
      <c r="C20" s="111" t="s">
        <v>77</v>
      </c>
      <c r="D20" s="165" t="s">
        <v>94</v>
      </c>
      <c r="E20" s="274">
        <v>11.1</v>
      </c>
      <c r="F20" s="126">
        <v>43000</v>
      </c>
      <c r="G20" s="12">
        <v>0</v>
      </c>
      <c r="H20" s="274">
        <v>1470.29</v>
      </c>
      <c r="I20" s="113" t="s">
        <v>86</v>
      </c>
      <c r="J20" s="121" t="s">
        <v>271</v>
      </c>
      <c r="K20" s="120" t="s">
        <v>69</v>
      </c>
      <c r="L20" s="120" t="s">
        <v>265</v>
      </c>
    </row>
    <row r="21" spans="1:19" s="65" customFormat="1" ht="26.25" customHeight="1" x14ac:dyDescent="0.2">
      <c r="A21" s="78">
        <v>5</v>
      </c>
      <c r="B21" s="111" t="s">
        <v>78</v>
      </c>
      <c r="C21" s="111" t="s">
        <v>79</v>
      </c>
      <c r="D21" s="110"/>
      <c r="E21" s="338"/>
      <c r="F21" s="126">
        <v>108000</v>
      </c>
      <c r="G21" s="12">
        <v>1E-3</v>
      </c>
      <c r="H21" s="326"/>
      <c r="I21" s="112" t="s">
        <v>97</v>
      </c>
      <c r="J21" s="121" t="s">
        <v>68</v>
      </c>
      <c r="K21" s="120" t="s">
        <v>69</v>
      </c>
      <c r="L21" s="102"/>
      <c r="N21" s="67"/>
      <c r="O21" s="68"/>
    </row>
    <row r="22" spans="1:19" s="104" customFormat="1" ht="176.25" customHeight="1" x14ac:dyDescent="0.2">
      <c r="A22" s="78">
        <v>6</v>
      </c>
      <c r="B22" s="111" t="s">
        <v>435</v>
      </c>
      <c r="C22" s="111"/>
      <c r="D22" s="110" t="s">
        <v>436</v>
      </c>
      <c r="E22" s="338" t="s">
        <v>437</v>
      </c>
      <c r="F22" s="126">
        <v>727000</v>
      </c>
      <c r="G22" s="12">
        <v>0</v>
      </c>
      <c r="H22" s="125">
        <v>43900.75</v>
      </c>
      <c r="I22" s="269">
        <v>44992</v>
      </c>
      <c r="J22" s="270" t="s">
        <v>438</v>
      </c>
      <c r="K22" s="271" t="s">
        <v>69</v>
      </c>
      <c r="L22" s="272"/>
      <c r="M22" s="133"/>
      <c r="N22" s="67"/>
      <c r="O22" s="68"/>
    </row>
    <row r="23" spans="1:19" s="65" customFormat="1" ht="75" customHeight="1" x14ac:dyDescent="0.2">
      <c r="A23" s="164"/>
      <c r="B23" s="164" t="s">
        <v>17</v>
      </c>
      <c r="C23" s="164"/>
      <c r="D23" s="164"/>
      <c r="E23" s="273">
        <f>SUM(E17:E21)</f>
        <v>64.5</v>
      </c>
      <c r="F23" s="342">
        <f>SUM(F17:F22)</f>
        <v>899000</v>
      </c>
      <c r="G23" s="106">
        <f>SUM(G17:G22)</f>
        <v>1E-3</v>
      </c>
      <c r="H23" s="327">
        <f>SUM(H17:H22)</f>
        <v>49560.35</v>
      </c>
      <c r="I23" s="164"/>
      <c r="J23" s="164"/>
      <c r="K23" s="164"/>
      <c r="L23" s="164"/>
      <c r="M23" s="135"/>
      <c r="N23" s="10"/>
      <c r="O23" s="10"/>
      <c r="P23" s="10"/>
      <c r="Q23" s="10"/>
      <c r="R23" s="10"/>
      <c r="S23" s="10"/>
    </row>
    <row r="24" spans="1:19" s="65" customFormat="1" ht="33" customHeight="1" x14ac:dyDescent="0.2">
      <c r="A24" s="345" t="s">
        <v>46</v>
      </c>
      <c r="B24" s="345"/>
      <c r="C24" s="345"/>
      <c r="D24" s="345"/>
      <c r="E24" s="345"/>
      <c r="F24" s="345"/>
      <c r="G24" s="345"/>
      <c r="H24" s="345"/>
      <c r="I24" s="345"/>
      <c r="J24" s="345"/>
      <c r="K24" s="345"/>
      <c r="L24" s="345"/>
      <c r="M24" s="135"/>
      <c r="N24" s="10"/>
      <c r="O24" s="10"/>
      <c r="P24" s="10"/>
      <c r="Q24" s="10"/>
      <c r="R24" s="10"/>
      <c r="S24" s="10"/>
    </row>
    <row r="25" spans="1:19" s="65" customFormat="1" ht="53.25" customHeight="1" x14ac:dyDescent="0.2">
      <c r="A25" s="79">
        <v>10</v>
      </c>
      <c r="B25" s="111" t="s">
        <v>82</v>
      </c>
      <c r="C25" s="9" t="s">
        <v>80</v>
      </c>
      <c r="D25" s="120" t="s">
        <v>85</v>
      </c>
      <c r="E25" s="274">
        <v>1091.2</v>
      </c>
      <c r="F25" s="126">
        <v>692044.96</v>
      </c>
      <c r="G25" s="115">
        <v>0</v>
      </c>
      <c r="H25" s="328">
        <v>18075548.719999999</v>
      </c>
      <c r="I25" s="113">
        <v>39436</v>
      </c>
      <c r="J25" s="120" t="s">
        <v>272</v>
      </c>
      <c r="K25" s="120" t="s">
        <v>69</v>
      </c>
      <c r="L25" s="70"/>
      <c r="N25" s="13"/>
      <c r="O25" s="10"/>
      <c r="P25" s="13"/>
      <c r="Q25" s="69"/>
      <c r="R25" s="10"/>
      <c r="S25" s="10"/>
    </row>
    <row r="26" spans="1:19" s="65" customFormat="1" ht="66.75" customHeight="1" x14ac:dyDescent="0.2">
      <c r="A26" s="79">
        <v>11</v>
      </c>
      <c r="B26" s="111" t="s">
        <v>92</v>
      </c>
      <c r="C26" s="9" t="s">
        <v>83</v>
      </c>
      <c r="D26" s="120" t="s">
        <v>84</v>
      </c>
      <c r="E26" s="274">
        <v>98.2</v>
      </c>
      <c r="F26" s="126">
        <v>297892.53000000003</v>
      </c>
      <c r="G26" s="115">
        <v>0</v>
      </c>
      <c r="H26" s="328">
        <v>1633652.77</v>
      </c>
      <c r="I26" s="113">
        <v>39436</v>
      </c>
      <c r="J26" s="120" t="s">
        <v>272</v>
      </c>
      <c r="K26" s="121" t="s">
        <v>69</v>
      </c>
      <c r="L26" s="70"/>
      <c r="N26" s="72"/>
    </row>
    <row r="27" spans="1:19" s="104" customFormat="1" ht="172.5" customHeight="1" x14ac:dyDescent="0.2">
      <c r="A27" s="79">
        <v>12</v>
      </c>
      <c r="B27" s="111" t="s">
        <v>343</v>
      </c>
      <c r="C27" s="9" t="s">
        <v>284</v>
      </c>
      <c r="D27" s="120" t="s">
        <v>346</v>
      </c>
      <c r="E27" s="274">
        <v>151.19999999999999</v>
      </c>
      <c r="F27" s="126">
        <v>201578</v>
      </c>
      <c r="G27" s="115">
        <v>0</v>
      </c>
      <c r="H27" s="126">
        <v>2505628.11</v>
      </c>
      <c r="I27" s="113" t="s">
        <v>349</v>
      </c>
      <c r="J27" s="25" t="s">
        <v>350</v>
      </c>
      <c r="K27" s="120" t="s">
        <v>69</v>
      </c>
      <c r="L27" s="70"/>
      <c r="N27" s="72"/>
    </row>
    <row r="28" spans="1:19" s="104" customFormat="1" ht="178.5" customHeight="1" x14ac:dyDescent="0.2">
      <c r="A28" s="79">
        <v>13</v>
      </c>
      <c r="B28" s="111" t="s">
        <v>344</v>
      </c>
      <c r="C28" s="9" t="s">
        <v>284</v>
      </c>
      <c r="D28" s="120" t="s">
        <v>347</v>
      </c>
      <c r="E28" s="274">
        <v>22.9</v>
      </c>
      <c r="F28" s="126">
        <v>1</v>
      </c>
      <c r="G28" s="115">
        <v>0</v>
      </c>
      <c r="H28" s="274">
        <v>112951.03999999999</v>
      </c>
      <c r="I28" s="113" t="s">
        <v>349</v>
      </c>
      <c r="J28" s="25" t="s">
        <v>350</v>
      </c>
      <c r="K28" s="120" t="s">
        <v>69</v>
      </c>
      <c r="L28" s="70"/>
      <c r="N28" s="72"/>
    </row>
    <row r="29" spans="1:19" s="104" customFormat="1" ht="167.25" customHeight="1" x14ac:dyDescent="0.2">
      <c r="A29" s="79">
        <v>14</v>
      </c>
      <c r="B29" s="111" t="s">
        <v>345</v>
      </c>
      <c r="C29" s="9" t="s">
        <v>284</v>
      </c>
      <c r="D29" s="120" t="s">
        <v>348</v>
      </c>
      <c r="E29" s="274">
        <v>19.399999999999999</v>
      </c>
      <c r="F29" s="126">
        <v>30130</v>
      </c>
      <c r="G29" s="115">
        <v>0</v>
      </c>
      <c r="H29" s="274">
        <v>128483.29</v>
      </c>
      <c r="I29" s="113" t="s">
        <v>349</v>
      </c>
      <c r="J29" s="25" t="s">
        <v>350</v>
      </c>
      <c r="K29" s="120" t="s">
        <v>69</v>
      </c>
      <c r="L29" s="70"/>
      <c r="N29" s="72"/>
    </row>
    <row r="30" spans="1:19" s="65" customFormat="1" ht="27.75" customHeight="1" x14ac:dyDescent="0.2">
      <c r="A30" s="150"/>
      <c r="B30" s="151" t="s">
        <v>17</v>
      </c>
      <c r="C30" s="152"/>
      <c r="D30" s="153"/>
      <c r="E30" s="339">
        <f>SUM(E25:E29)</f>
        <v>1382.9000000000003</v>
      </c>
      <c r="F30" s="329">
        <f>SUM(F25:F29)</f>
        <v>1221646.49</v>
      </c>
      <c r="G30" s="104"/>
      <c r="H30" s="329">
        <f>SUM(H25:H29)</f>
        <v>22456263.929999996</v>
      </c>
      <c r="I30" s="154"/>
      <c r="J30" s="155"/>
      <c r="K30" s="156"/>
      <c r="L30" s="157"/>
      <c r="M30" s="81"/>
    </row>
    <row r="31" spans="1:19" s="65" customFormat="1" ht="30.75" customHeight="1" x14ac:dyDescent="0.2">
      <c r="A31" s="347" t="s">
        <v>47</v>
      </c>
      <c r="B31" s="347"/>
      <c r="C31" s="347"/>
      <c r="D31" s="347"/>
      <c r="E31" s="347"/>
      <c r="F31" s="347"/>
      <c r="G31" s="347"/>
      <c r="H31" s="347"/>
      <c r="I31" s="347"/>
      <c r="J31" s="347"/>
      <c r="K31" s="347"/>
      <c r="L31" s="347"/>
      <c r="M31" s="81"/>
    </row>
    <row r="32" spans="1:19" s="65" customFormat="1" ht="36" customHeight="1" x14ac:dyDescent="0.2">
      <c r="A32" s="79">
        <v>15</v>
      </c>
      <c r="B32" s="111" t="s">
        <v>88</v>
      </c>
      <c r="C32" s="9" t="s">
        <v>81</v>
      </c>
      <c r="D32" s="110"/>
      <c r="E32" s="274">
        <v>3271</v>
      </c>
      <c r="F32" s="126">
        <v>10459614.75</v>
      </c>
      <c r="G32" s="115">
        <v>0</v>
      </c>
      <c r="H32" s="126"/>
      <c r="I32" s="113">
        <v>41548</v>
      </c>
      <c r="J32" s="121" t="s">
        <v>68</v>
      </c>
      <c r="K32" s="120" t="s">
        <v>69</v>
      </c>
      <c r="L32" s="70"/>
      <c r="M32" s="344"/>
    </row>
    <row r="33" spans="1:15" s="65" customFormat="1" ht="27" customHeight="1" x14ac:dyDescent="0.2">
      <c r="A33" s="110">
        <v>16</v>
      </c>
      <c r="B33" s="111" t="s">
        <v>88</v>
      </c>
      <c r="C33" s="111" t="s">
        <v>74</v>
      </c>
      <c r="D33" s="110"/>
      <c r="E33" s="274">
        <v>400</v>
      </c>
      <c r="F33" s="274">
        <v>955744.9</v>
      </c>
      <c r="G33" s="115">
        <v>0</v>
      </c>
      <c r="H33" s="126"/>
      <c r="I33" s="113">
        <v>41548</v>
      </c>
      <c r="J33" s="121" t="s">
        <v>68</v>
      </c>
      <c r="K33" s="120" t="s">
        <v>69</v>
      </c>
      <c r="L33" s="112"/>
      <c r="M33" s="344"/>
      <c r="N33" s="104"/>
      <c r="O33" s="104"/>
    </row>
    <row r="34" spans="1:15" s="65" customFormat="1" ht="88.5" customHeight="1" x14ac:dyDescent="0.2">
      <c r="A34" s="110">
        <v>17</v>
      </c>
      <c r="B34" s="111" t="s">
        <v>87</v>
      </c>
      <c r="C34" s="111" t="s">
        <v>74</v>
      </c>
      <c r="D34" s="110"/>
      <c r="E34" s="274">
        <v>691</v>
      </c>
      <c r="F34" s="126">
        <v>2947656.29</v>
      </c>
      <c r="G34" s="115">
        <v>0</v>
      </c>
      <c r="H34" s="126"/>
      <c r="I34" s="113">
        <v>41548</v>
      </c>
      <c r="J34" s="120" t="s">
        <v>68</v>
      </c>
      <c r="K34" s="120" t="s">
        <v>69</v>
      </c>
      <c r="L34" s="112"/>
      <c r="M34" s="344"/>
    </row>
    <row r="35" spans="1:15" s="65" customFormat="1" ht="38.25" customHeight="1" x14ac:dyDescent="0.2">
      <c r="A35" s="79">
        <v>18</v>
      </c>
      <c r="B35" s="111" t="s">
        <v>88</v>
      </c>
      <c r="C35" s="111" t="s">
        <v>89</v>
      </c>
      <c r="D35" s="16"/>
      <c r="E35" s="274">
        <v>1222</v>
      </c>
      <c r="F35" s="126">
        <v>5047908.3099999996</v>
      </c>
      <c r="G35" s="115">
        <v>0</v>
      </c>
      <c r="H35" s="126"/>
      <c r="I35" s="113">
        <v>41548</v>
      </c>
      <c r="J35" s="121" t="s">
        <v>68</v>
      </c>
      <c r="K35" s="120" t="s">
        <v>69</v>
      </c>
      <c r="L35" s="112"/>
      <c r="M35" s="344"/>
    </row>
    <row r="36" spans="1:15" s="65" customFormat="1" ht="26.25" customHeight="1" x14ac:dyDescent="0.2">
      <c r="A36" s="79">
        <v>19</v>
      </c>
      <c r="B36" s="111" t="s">
        <v>88</v>
      </c>
      <c r="C36" s="111" t="s">
        <v>90</v>
      </c>
      <c r="D36" s="71"/>
      <c r="E36" s="274">
        <v>530</v>
      </c>
      <c r="F36" s="126">
        <v>3147337.29</v>
      </c>
      <c r="G36" s="115">
        <v>0</v>
      </c>
      <c r="H36" s="126"/>
      <c r="I36" s="113">
        <v>41548</v>
      </c>
      <c r="J36" s="121" t="s">
        <v>68</v>
      </c>
      <c r="K36" s="120" t="s">
        <v>69</v>
      </c>
      <c r="L36" s="16"/>
      <c r="M36" s="344"/>
    </row>
    <row r="37" spans="1:15" s="65" customFormat="1" ht="34.5" customHeight="1" x14ac:dyDescent="0.2">
      <c r="A37" s="114"/>
      <c r="B37" s="116"/>
      <c r="C37" s="116" t="s">
        <v>17</v>
      </c>
      <c r="D37" s="114"/>
      <c r="E37" s="326">
        <f>SUM(E32:E36)</f>
        <v>6114</v>
      </c>
      <c r="F37" s="330">
        <f>SUM(F32:F36)</f>
        <v>22558261.539999999</v>
      </c>
      <c r="G37" s="115">
        <f>SUM(G32:G36)</f>
        <v>0</v>
      </c>
      <c r="H37" s="330">
        <f>SUM(H32:H36)</f>
        <v>0</v>
      </c>
      <c r="I37" s="107"/>
      <c r="J37" s="108"/>
      <c r="K37" s="109"/>
      <c r="L37" s="117"/>
      <c r="M37" s="81"/>
    </row>
    <row r="38" spans="1:15" s="65" customFormat="1" ht="33" customHeight="1" x14ac:dyDescent="0.2">
      <c r="A38" s="345" t="s">
        <v>63</v>
      </c>
      <c r="B38" s="345"/>
      <c r="C38" s="345"/>
      <c r="D38" s="345"/>
      <c r="E38" s="345"/>
      <c r="F38" s="345"/>
      <c r="G38" s="345"/>
      <c r="H38" s="345"/>
      <c r="I38" s="345"/>
      <c r="J38" s="345"/>
      <c r="K38" s="345"/>
      <c r="L38" s="345"/>
      <c r="M38" s="81"/>
    </row>
    <row r="39" spans="1:15" s="292" customFormat="1" ht="123" customHeight="1" x14ac:dyDescent="0.2">
      <c r="A39" s="288">
        <v>1</v>
      </c>
      <c r="B39" s="288" t="s">
        <v>442</v>
      </c>
      <c r="C39" s="288" t="s">
        <v>443</v>
      </c>
      <c r="D39" s="288" t="s">
        <v>444</v>
      </c>
      <c r="E39" s="325">
        <v>37.299999999999997</v>
      </c>
      <c r="F39" s="325">
        <v>266965.43</v>
      </c>
      <c r="G39" s="288">
        <v>0</v>
      </c>
      <c r="H39" s="325">
        <v>266965.43</v>
      </c>
      <c r="I39" s="289">
        <v>45113</v>
      </c>
      <c r="J39" s="290"/>
      <c r="K39" s="288" t="s">
        <v>445</v>
      </c>
      <c r="L39" s="290"/>
      <c r="M39" s="291"/>
    </row>
    <row r="40" spans="1:15" s="292" customFormat="1" ht="27" customHeight="1" x14ac:dyDescent="0.2">
      <c r="A40" s="293"/>
      <c r="B40" s="294"/>
      <c r="C40" s="295" t="s">
        <v>17</v>
      </c>
      <c r="D40" s="296"/>
      <c r="E40" s="271">
        <v>37.299999999999997</v>
      </c>
      <c r="F40" s="271">
        <v>266965.43</v>
      </c>
      <c r="G40" s="297">
        <v>0</v>
      </c>
      <c r="H40" s="271">
        <v>266965.43</v>
      </c>
      <c r="I40" s="298"/>
      <c r="J40" s="299"/>
      <c r="K40" s="300"/>
      <c r="L40" s="301"/>
      <c r="M40" s="291"/>
    </row>
    <row r="41" spans="1:15" s="65" customFormat="1" ht="23.25" customHeight="1" x14ac:dyDescent="0.2">
      <c r="A41" s="345" t="s">
        <v>64</v>
      </c>
      <c r="B41" s="345"/>
      <c r="C41" s="345"/>
      <c r="D41" s="346"/>
      <c r="E41" s="346"/>
      <c r="F41" s="346"/>
      <c r="G41" s="346"/>
      <c r="H41" s="346"/>
      <c r="I41" s="346"/>
      <c r="J41" s="346"/>
      <c r="K41" s="345"/>
      <c r="L41" s="345"/>
      <c r="M41" s="81"/>
    </row>
    <row r="42" spans="1:15" s="65" customFormat="1" ht="183" customHeight="1" x14ac:dyDescent="0.2">
      <c r="A42" s="118" t="s">
        <v>50</v>
      </c>
      <c r="B42" s="118" t="s">
        <v>51</v>
      </c>
      <c r="C42" s="118" t="s">
        <v>52</v>
      </c>
      <c r="D42" s="118" t="s">
        <v>53</v>
      </c>
      <c r="E42" s="325" t="s">
        <v>58</v>
      </c>
      <c r="F42" s="325" t="s">
        <v>56</v>
      </c>
      <c r="G42" s="118" t="s">
        <v>54</v>
      </c>
      <c r="H42" s="325" t="s">
        <v>57</v>
      </c>
      <c r="I42" s="118" t="s">
        <v>44</v>
      </c>
      <c r="J42" s="119" t="s">
        <v>7</v>
      </c>
      <c r="K42" s="118" t="s">
        <v>8</v>
      </c>
      <c r="L42" s="119" t="s">
        <v>55</v>
      </c>
      <c r="M42" s="135"/>
    </row>
    <row r="43" spans="1:15" s="104" customFormat="1" ht="168.75" customHeight="1" x14ac:dyDescent="0.25">
      <c r="A43" s="118">
        <v>1</v>
      </c>
      <c r="B43" s="118" t="s">
        <v>356</v>
      </c>
      <c r="C43" s="9" t="s">
        <v>357</v>
      </c>
      <c r="D43" s="118" t="s">
        <v>285</v>
      </c>
      <c r="E43" s="332">
        <v>1968</v>
      </c>
      <c r="F43" s="331">
        <v>1104559.68</v>
      </c>
      <c r="G43" s="123" t="s">
        <v>118</v>
      </c>
      <c r="H43" s="331">
        <v>1104559.68</v>
      </c>
      <c r="I43" s="113" t="s">
        <v>366</v>
      </c>
      <c r="J43" s="25" t="s">
        <v>350</v>
      </c>
      <c r="K43" s="120" t="s">
        <v>69</v>
      </c>
      <c r="L43" s="167"/>
      <c r="M43" s="135"/>
    </row>
    <row r="44" spans="1:15" s="104" customFormat="1" ht="139.5" customHeight="1" x14ac:dyDescent="0.25">
      <c r="A44" s="79">
        <v>2</v>
      </c>
      <c r="B44" s="9" t="s">
        <v>117</v>
      </c>
      <c r="C44" s="9" t="s">
        <v>128</v>
      </c>
      <c r="D44" s="168" t="s">
        <v>160</v>
      </c>
      <c r="E44" s="322">
        <v>2100</v>
      </c>
      <c r="F44" s="322">
        <v>123249</v>
      </c>
      <c r="G44" s="123" t="s">
        <v>118</v>
      </c>
      <c r="H44" s="322">
        <v>123249</v>
      </c>
      <c r="I44" s="170">
        <v>40960</v>
      </c>
      <c r="J44" s="168" t="s">
        <v>101</v>
      </c>
      <c r="K44" s="120" t="s">
        <v>69</v>
      </c>
      <c r="L44" s="122"/>
      <c r="M44" s="135"/>
    </row>
    <row r="45" spans="1:15" s="104" customFormat="1" ht="141" customHeight="1" x14ac:dyDescent="0.25">
      <c r="A45" s="79">
        <v>3</v>
      </c>
      <c r="B45" s="9" t="s">
        <v>117</v>
      </c>
      <c r="C45" s="9" t="s">
        <v>128</v>
      </c>
      <c r="D45" s="168" t="s">
        <v>243</v>
      </c>
      <c r="E45" s="322">
        <v>2996</v>
      </c>
      <c r="F45" s="322">
        <v>175835.24</v>
      </c>
      <c r="G45" s="123" t="s">
        <v>118</v>
      </c>
      <c r="H45" s="322">
        <v>175835.24</v>
      </c>
      <c r="I45" s="170">
        <v>41831</v>
      </c>
      <c r="J45" s="168" t="s">
        <v>101</v>
      </c>
      <c r="K45" s="120" t="s">
        <v>69</v>
      </c>
      <c r="L45" s="122"/>
      <c r="M45" s="135"/>
    </row>
    <row r="46" spans="1:15" s="133" customFormat="1" ht="220.5" customHeight="1" x14ac:dyDescent="0.25">
      <c r="A46" s="321">
        <v>4</v>
      </c>
      <c r="B46" s="131" t="s">
        <v>117</v>
      </c>
      <c r="C46" s="131" t="s">
        <v>100</v>
      </c>
      <c r="D46" s="278" t="s">
        <v>131</v>
      </c>
      <c r="E46" s="322">
        <v>2200</v>
      </c>
      <c r="F46" s="322">
        <v>129360</v>
      </c>
      <c r="G46" s="279" t="s">
        <v>118</v>
      </c>
      <c r="H46" s="322">
        <v>129360</v>
      </c>
      <c r="I46" s="323">
        <v>43406</v>
      </c>
      <c r="J46" s="278" t="s">
        <v>297</v>
      </c>
      <c r="K46" s="271" t="s">
        <v>69</v>
      </c>
      <c r="L46" s="282"/>
      <c r="M46" s="135"/>
    </row>
    <row r="47" spans="1:15" s="65" customFormat="1" ht="111.75" customHeight="1" x14ac:dyDescent="0.25">
      <c r="A47" s="79">
        <v>5</v>
      </c>
      <c r="B47" s="9" t="s">
        <v>117</v>
      </c>
      <c r="C47" s="9" t="s">
        <v>279</v>
      </c>
      <c r="D47" s="168" t="s">
        <v>280</v>
      </c>
      <c r="E47" s="322">
        <v>19500</v>
      </c>
      <c r="F47" s="322">
        <v>1755</v>
      </c>
      <c r="G47" s="123" t="s">
        <v>118</v>
      </c>
      <c r="H47" s="322">
        <v>1755</v>
      </c>
      <c r="I47" s="170">
        <v>44321</v>
      </c>
      <c r="J47" s="168" t="s">
        <v>332</v>
      </c>
      <c r="K47" s="120" t="s">
        <v>69</v>
      </c>
      <c r="L47" s="122"/>
      <c r="M47" s="81"/>
    </row>
    <row r="48" spans="1:15" s="104" customFormat="1" ht="286.5" customHeight="1" x14ac:dyDescent="0.25">
      <c r="A48" s="79">
        <v>6</v>
      </c>
      <c r="B48" s="9" t="s">
        <v>144</v>
      </c>
      <c r="C48" s="9" t="s">
        <v>100</v>
      </c>
      <c r="D48" s="168" t="s">
        <v>178</v>
      </c>
      <c r="E48" s="322">
        <v>4433</v>
      </c>
      <c r="F48" s="322">
        <v>1162199.6100000001</v>
      </c>
      <c r="G48" s="123" t="s">
        <v>118</v>
      </c>
      <c r="H48" s="322">
        <v>1162199.6100000001</v>
      </c>
      <c r="I48" s="170">
        <v>41750</v>
      </c>
      <c r="J48" s="168" t="s">
        <v>315</v>
      </c>
      <c r="K48" s="120" t="s">
        <v>69</v>
      </c>
      <c r="L48" s="122"/>
      <c r="M48" s="105"/>
    </row>
    <row r="49" spans="1:13" s="104" customFormat="1" ht="141" customHeight="1" x14ac:dyDescent="0.25">
      <c r="A49" s="79">
        <v>7</v>
      </c>
      <c r="B49" s="9" t="s">
        <v>117</v>
      </c>
      <c r="C49" s="9" t="s">
        <v>134</v>
      </c>
      <c r="D49" s="25" t="s">
        <v>136</v>
      </c>
      <c r="E49" s="332">
        <v>1700</v>
      </c>
      <c r="F49" s="332">
        <v>104091</v>
      </c>
      <c r="G49" s="123" t="s">
        <v>118</v>
      </c>
      <c r="H49" s="332">
        <v>104091</v>
      </c>
      <c r="I49" s="171">
        <v>41676</v>
      </c>
      <c r="J49" s="25" t="s">
        <v>227</v>
      </c>
      <c r="K49" s="120" t="s">
        <v>69</v>
      </c>
      <c r="L49" s="122"/>
      <c r="M49" s="105"/>
    </row>
    <row r="50" spans="1:13" s="104" customFormat="1" ht="142.5" customHeight="1" x14ac:dyDescent="0.25">
      <c r="A50" s="79">
        <v>8</v>
      </c>
      <c r="B50" s="9" t="s">
        <v>117</v>
      </c>
      <c r="C50" s="9" t="s">
        <v>158</v>
      </c>
      <c r="D50" s="168" t="s">
        <v>159</v>
      </c>
      <c r="E50" s="322">
        <v>2580</v>
      </c>
      <c r="F50" s="322">
        <v>157973.4</v>
      </c>
      <c r="G50" s="123" t="s">
        <v>118</v>
      </c>
      <c r="H50" s="322">
        <v>157973.4</v>
      </c>
      <c r="I50" s="170">
        <v>41786</v>
      </c>
      <c r="J50" s="168" t="s">
        <v>101</v>
      </c>
      <c r="K50" s="120" t="s">
        <v>69</v>
      </c>
      <c r="L50" s="122"/>
      <c r="M50" s="105"/>
    </row>
    <row r="51" spans="1:13" s="104" customFormat="1" ht="232.5" customHeight="1" x14ac:dyDescent="0.25">
      <c r="A51" s="79">
        <v>9</v>
      </c>
      <c r="B51" s="9" t="s">
        <v>117</v>
      </c>
      <c r="C51" s="9" t="s">
        <v>134</v>
      </c>
      <c r="D51" s="168" t="s">
        <v>201</v>
      </c>
      <c r="E51" s="322">
        <v>2142</v>
      </c>
      <c r="F51" s="322">
        <v>131154.66</v>
      </c>
      <c r="G51" s="123" t="s">
        <v>118</v>
      </c>
      <c r="H51" s="322">
        <v>131154.66</v>
      </c>
      <c r="I51" s="170">
        <v>43700</v>
      </c>
      <c r="J51" s="168" t="s">
        <v>328</v>
      </c>
      <c r="K51" s="120" t="s">
        <v>69</v>
      </c>
      <c r="L51" s="122"/>
      <c r="M51" s="105"/>
    </row>
    <row r="52" spans="1:13" s="104" customFormat="1" ht="238.5" customHeight="1" x14ac:dyDescent="0.25">
      <c r="A52" s="79">
        <v>10</v>
      </c>
      <c r="B52" s="9" t="s">
        <v>250</v>
      </c>
      <c r="C52" s="9" t="s">
        <v>247</v>
      </c>
      <c r="D52" s="168" t="s">
        <v>251</v>
      </c>
      <c r="E52" s="322">
        <v>223</v>
      </c>
      <c r="F52" s="322">
        <v>102722.72</v>
      </c>
      <c r="G52" s="123" t="s">
        <v>118</v>
      </c>
      <c r="H52" s="322">
        <v>102722.72</v>
      </c>
      <c r="I52" s="170">
        <v>43629</v>
      </c>
      <c r="J52" s="168" t="s">
        <v>333</v>
      </c>
      <c r="K52" s="120" t="s">
        <v>69</v>
      </c>
      <c r="L52" s="122"/>
      <c r="M52" s="105"/>
    </row>
    <row r="53" spans="1:13" s="104" customFormat="1" ht="144.75" customHeight="1" x14ac:dyDescent="0.25">
      <c r="A53" s="79">
        <v>11</v>
      </c>
      <c r="B53" s="9" t="s">
        <v>117</v>
      </c>
      <c r="C53" s="9" t="s">
        <v>134</v>
      </c>
      <c r="D53" s="168" t="s">
        <v>133</v>
      </c>
      <c r="E53" s="322">
        <v>1680</v>
      </c>
      <c r="F53" s="322">
        <v>102866.4</v>
      </c>
      <c r="G53" s="123" t="s">
        <v>118</v>
      </c>
      <c r="H53" s="322">
        <v>102866.4</v>
      </c>
      <c r="I53" s="170">
        <v>41073</v>
      </c>
      <c r="J53" s="168" t="s">
        <v>101</v>
      </c>
      <c r="K53" s="120" t="s">
        <v>69</v>
      </c>
      <c r="L53" s="122"/>
      <c r="M53" s="105"/>
    </row>
    <row r="54" spans="1:13" s="104" customFormat="1" ht="146.25" customHeight="1" x14ac:dyDescent="0.25">
      <c r="A54" s="79">
        <v>12</v>
      </c>
      <c r="B54" s="9" t="s">
        <v>117</v>
      </c>
      <c r="C54" s="9" t="s">
        <v>247</v>
      </c>
      <c r="D54" s="168" t="s">
        <v>252</v>
      </c>
      <c r="E54" s="322">
        <v>1300</v>
      </c>
      <c r="F54" s="322">
        <v>79599</v>
      </c>
      <c r="G54" s="123" t="s">
        <v>118</v>
      </c>
      <c r="H54" s="322">
        <v>79599</v>
      </c>
      <c r="I54" s="170">
        <v>41078</v>
      </c>
      <c r="J54" s="168" t="s">
        <v>334</v>
      </c>
      <c r="K54" s="120" t="s">
        <v>69</v>
      </c>
      <c r="L54" s="122"/>
      <c r="M54" s="105"/>
    </row>
    <row r="55" spans="1:13" s="104" customFormat="1" ht="303.75" customHeight="1" x14ac:dyDescent="0.25">
      <c r="A55" s="79">
        <v>13</v>
      </c>
      <c r="B55" s="9" t="s">
        <v>144</v>
      </c>
      <c r="C55" s="9" t="s">
        <v>134</v>
      </c>
      <c r="D55" s="168" t="s">
        <v>143</v>
      </c>
      <c r="E55" s="322">
        <v>7997</v>
      </c>
      <c r="F55" s="332">
        <v>38302.089999999997</v>
      </c>
      <c r="G55" s="123" t="s">
        <v>118</v>
      </c>
      <c r="H55" s="332">
        <v>38302.089999999997</v>
      </c>
      <c r="I55" s="170">
        <v>41750</v>
      </c>
      <c r="J55" s="168" t="s">
        <v>303</v>
      </c>
      <c r="K55" s="120" t="s">
        <v>69</v>
      </c>
      <c r="L55" s="122"/>
      <c r="M55" s="105"/>
    </row>
    <row r="56" spans="1:13" s="104" customFormat="1" ht="147" customHeight="1" x14ac:dyDescent="0.25">
      <c r="A56" s="79">
        <v>14</v>
      </c>
      <c r="B56" s="9" t="s">
        <v>117</v>
      </c>
      <c r="C56" s="9" t="s">
        <v>134</v>
      </c>
      <c r="D56" s="168" t="s">
        <v>359</v>
      </c>
      <c r="E56" s="322">
        <v>2055</v>
      </c>
      <c r="F56" s="322">
        <v>125827.65</v>
      </c>
      <c r="G56" s="123" t="s">
        <v>118</v>
      </c>
      <c r="H56" s="322">
        <v>125827.65</v>
      </c>
      <c r="I56" s="170">
        <v>43201</v>
      </c>
      <c r="J56" s="168" t="s">
        <v>334</v>
      </c>
      <c r="K56" s="120" t="s">
        <v>69</v>
      </c>
      <c r="L56" s="122"/>
      <c r="M56" s="105"/>
    </row>
    <row r="57" spans="1:13" s="104" customFormat="1" ht="189.75" customHeight="1" x14ac:dyDescent="0.25">
      <c r="A57" s="79">
        <v>15</v>
      </c>
      <c r="B57" s="9" t="s">
        <v>117</v>
      </c>
      <c r="C57" s="9" t="s">
        <v>248</v>
      </c>
      <c r="D57" s="168" t="s">
        <v>249</v>
      </c>
      <c r="E57" s="322">
        <v>2100</v>
      </c>
      <c r="F57" s="322">
        <v>128583</v>
      </c>
      <c r="G57" s="123" t="s">
        <v>118</v>
      </c>
      <c r="H57" s="322">
        <v>128583</v>
      </c>
      <c r="I57" s="170">
        <v>42975</v>
      </c>
      <c r="J57" s="168" t="s">
        <v>331</v>
      </c>
      <c r="K57" s="120" t="s">
        <v>69</v>
      </c>
      <c r="L57" s="122"/>
      <c r="M57" s="105"/>
    </row>
    <row r="58" spans="1:13" s="104" customFormat="1" ht="195" customHeight="1" x14ac:dyDescent="0.25">
      <c r="A58" s="79">
        <v>16</v>
      </c>
      <c r="B58" s="9" t="s">
        <v>117</v>
      </c>
      <c r="C58" s="9" t="s">
        <v>154</v>
      </c>
      <c r="D58" s="168" t="s">
        <v>152</v>
      </c>
      <c r="E58" s="322">
        <v>2500</v>
      </c>
      <c r="F58" s="322">
        <v>153075</v>
      </c>
      <c r="G58" s="123" t="s">
        <v>118</v>
      </c>
      <c r="H58" s="322">
        <v>153075</v>
      </c>
      <c r="I58" s="170">
        <v>42975</v>
      </c>
      <c r="J58" s="168" t="s">
        <v>306</v>
      </c>
      <c r="K58" s="120" t="s">
        <v>69</v>
      </c>
      <c r="L58" s="122"/>
      <c r="M58" s="105"/>
    </row>
    <row r="59" spans="1:13" s="104" customFormat="1" ht="138" customHeight="1" x14ac:dyDescent="0.25">
      <c r="A59" s="79">
        <v>17</v>
      </c>
      <c r="B59" s="9" t="s">
        <v>117</v>
      </c>
      <c r="C59" s="9" t="s">
        <v>134</v>
      </c>
      <c r="D59" s="168" t="s">
        <v>182</v>
      </c>
      <c r="E59" s="322">
        <v>4035</v>
      </c>
      <c r="F59" s="322">
        <v>247063.05</v>
      </c>
      <c r="G59" s="123" t="s">
        <v>118</v>
      </c>
      <c r="H59" s="322">
        <v>247063.05</v>
      </c>
      <c r="I59" s="170">
        <v>42002</v>
      </c>
      <c r="J59" s="168" t="s">
        <v>101</v>
      </c>
      <c r="K59" s="120" t="s">
        <v>69</v>
      </c>
      <c r="L59" s="122"/>
      <c r="M59" s="105"/>
    </row>
    <row r="60" spans="1:13" s="104" customFormat="1" ht="144.75" customHeight="1" x14ac:dyDescent="0.25">
      <c r="A60" s="79">
        <v>18</v>
      </c>
      <c r="B60" s="9" t="s">
        <v>117</v>
      </c>
      <c r="C60" s="9" t="s">
        <v>134</v>
      </c>
      <c r="D60" s="168" t="s">
        <v>175</v>
      </c>
      <c r="E60" s="322">
        <v>1523</v>
      </c>
      <c r="F60" s="322">
        <v>93253.29</v>
      </c>
      <c r="G60" s="123" t="s">
        <v>118</v>
      </c>
      <c r="H60" s="322">
        <v>93253.29</v>
      </c>
      <c r="I60" s="170">
        <v>41548</v>
      </c>
      <c r="J60" s="168" t="s">
        <v>101</v>
      </c>
      <c r="K60" s="120" t="s">
        <v>69</v>
      </c>
      <c r="L60" s="122"/>
      <c r="M60" s="105"/>
    </row>
    <row r="61" spans="1:13" s="104" customFormat="1" ht="165.75" customHeight="1" x14ac:dyDescent="0.25">
      <c r="A61" s="79">
        <v>19</v>
      </c>
      <c r="B61" s="9" t="s">
        <v>117</v>
      </c>
      <c r="C61" s="9" t="s">
        <v>193</v>
      </c>
      <c r="D61" s="168" t="s">
        <v>194</v>
      </c>
      <c r="E61" s="322">
        <v>4060</v>
      </c>
      <c r="F61" s="322">
        <v>253993.60000000001</v>
      </c>
      <c r="G61" s="123" t="s">
        <v>118</v>
      </c>
      <c r="H61" s="322">
        <v>253993.60000000001</v>
      </c>
      <c r="I61" s="170">
        <v>43728</v>
      </c>
      <c r="J61" s="168" t="s">
        <v>321</v>
      </c>
      <c r="K61" s="120" t="s">
        <v>69</v>
      </c>
      <c r="L61" s="122"/>
      <c r="M61" s="105"/>
    </row>
    <row r="62" spans="1:13" s="104" customFormat="1" ht="229.5" customHeight="1" x14ac:dyDescent="0.25">
      <c r="A62" s="79">
        <v>20</v>
      </c>
      <c r="B62" s="9" t="s">
        <v>117</v>
      </c>
      <c r="C62" s="9" t="s">
        <v>193</v>
      </c>
      <c r="D62" s="168" t="s">
        <v>199</v>
      </c>
      <c r="E62" s="322">
        <v>4400</v>
      </c>
      <c r="F62" s="322">
        <v>273636</v>
      </c>
      <c r="G62" s="123" t="s">
        <v>118</v>
      </c>
      <c r="H62" s="322">
        <v>273636</v>
      </c>
      <c r="I62" s="170">
        <v>43727</v>
      </c>
      <c r="J62" s="168" t="s">
        <v>325</v>
      </c>
      <c r="K62" s="120" t="s">
        <v>69</v>
      </c>
      <c r="L62" s="122"/>
      <c r="M62" s="105"/>
    </row>
    <row r="63" spans="1:13" s="104" customFormat="1" ht="239.25" customHeight="1" x14ac:dyDescent="0.25">
      <c r="A63" s="79">
        <v>21</v>
      </c>
      <c r="B63" s="9" t="s">
        <v>117</v>
      </c>
      <c r="C63" s="9" t="s">
        <v>103</v>
      </c>
      <c r="D63" s="168" t="s">
        <v>189</v>
      </c>
      <c r="E63" s="322">
        <v>1701</v>
      </c>
      <c r="F63" s="322">
        <v>173008.71</v>
      </c>
      <c r="G63" s="123" t="s">
        <v>118</v>
      </c>
      <c r="H63" s="322">
        <v>173008.71</v>
      </c>
      <c r="I63" s="169" t="s">
        <v>106</v>
      </c>
      <c r="J63" s="168" t="s">
        <v>318</v>
      </c>
      <c r="K63" s="120" t="s">
        <v>69</v>
      </c>
      <c r="L63" s="122"/>
      <c r="M63" s="105"/>
    </row>
    <row r="64" spans="1:13" s="104" customFormat="1" ht="371.25" customHeight="1" x14ac:dyDescent="0.25">
      <c r="A64" s="79">
        <v>22</v>
      </c>
      <c r="B64" s="9" t="s">
        <v>117</v>
      </c>
      <c r="C64" s="9" t="s">
        <v>103</v>
      </c>
      <c r="D64" s="168" t="s">
        <v>137</v>
      </c>
      <c r="E64" s="322">
        <v>2620</v>
      </c>
      <c r="F64" s="322">
        <v>266480.2</v>
      </c>
      <c r="G64" s="123" t="s">
        <v>118</v>
      </c>
      <c r="H64" s="322">
        <v>266480.2</v>
      </c>
      <c r="I64" s="170">
        <v>42297</v>
      </c>
      <c r="J64" s="168" t="s">
        <v>298</v>
      </c>
      <c r="K64" s="120" t="s">
        <v>69</v>
      </c>
      <c r="L64" s="122"/>
      <c r="M64" s="105"/>
    </row>
    <row r="65" spans="1:13" s="104" customFormat="1" ht="315" customHeight="1" x14ac:dyDescent="0.25">
      <c r="A65" s="79">
        <v>23</v>
      </c>
      <c r="B65" s="9" t="s">
        <v>117</v>
      </c>
      <c r="C65" s="9" t="s">
        <v>103</v>
      </c>
      <c r="D65" s="168" t="s">
        <v>116</v>
      </c>
      <c r="E65" s="322">
        <v>1158</v>
      </c>
      <c r="F65" s="333">
        <v>127461.06</v>
      </c>
      <c r="G65" s="123" t="s">
        <v>118</v>
      </c>
      <c r="H65" s="333">
        <v>127461.06</v>
      </c>
      <c r="I65" s="170">
        <v>43314</v>
      </c>
      <c r="J65" s="168" t="s">
        <v>291</v>
      </c>
      <c r="K65" s="120" t="s">
        <v>69</v>
      </c>
      <c r="L65" s="172"/>
      <c r="M65" s="105"/>
    </row>
    <row r="66" spans="1:13" s="104" customFormat="1" ht="181.5" customHeight="1" x14ac:dyDescent="0.25">
      <c r="A66" s="79">
        <v>24</v>
      </c>
      <c r="B66" s="9" t="s">
        <v>117</v>
      </c>
      <c r="C66" s="9" t="s">
        <v>258</v>
      </c>
      <c r="D66" s="25" t="s">
        <v>281</v>
      </c>
      <c r="E66" s="332">
        <v>3100</v>
      </c>
      <c r="F66" s="332">
        <v>341217</v>
      </c>
      <c r="G66" s="123" t="s">
        <v>118</v>
      </c>
      <c r="H66" s="332">
        <v>341217</v>
      </c>
      <c r="I66" s="171">
        <v>44501</v>
      </c>
      <c r="J66" s="25" t="s">
        <v>340</v>
      </c>
      <c r="K66" s="120" t="s">
        <v>69</v>
      </c>
      <c r="L66" s="167"/>
      <c r="M66" s="105"/>
    </row>
    <row r="67" spans="1:13" s="104" customFormat="1" ht="249.75" customHeight="1" x14ac:dyDescent="0.25">
      <c r="A67" s="79">
        <v>25</v>
      </c>
      <c r="B67" s="9" t="s">
        <v>117</v>
      </c>
      <c r="C67" s="9" t="s">
        <v>254</v>
      </c>
      <c r="D67" s="25" t="s">
        <v>253</v>
      </c>
      <c r="E67" s="332">
        <v>1294</v>
      </c>
      <c r="F67" s="332">
        <v>131612.74</v>
      </c>
      <c r="G67" s="123" t="s">
        <v>118</v>
      </c>
      <c r="H67" s="332">
        <v>131612.74</v>
      </c>
      <c r="I67" s="171">
        <v>43459</v>
      </c>
      <c r="J67" s="25" t="s">
        <v>335</v>
      </c>
      <c r="K67" s="120" t="s">
        <v>69</v>
      </c>
      <c r="L67" s="167"/>
      <c r="M67" s="105"/>
    </row>
    <row r="68" spans="1:13" s="104" customFormat="1" ht="378.75" customHeight="1" x14ac:dyDescent="0.25">
      <c r="A68" s="79">
        <v>26</v>
      </c>
      <c r="B68" s="9" t="s">
        <v>117</v>
      </c>
      <c r="C68" s="9" t="s">
        <v>140</v>
      </c>
      <c r="D68" s="168" t="s">
        <v>150</v>
      </c>
      <c r="E68" s="322">
        <v>715</v>
      </c>
      <c r="F68" s="322">
        <v>72722.649999999994</v>
      </c>
      <c r="G68" s="123" t="s">
        <v>118</v>
      </c>
      <c r="H68" s="322">
        <v>72722.649999999994</v>
      </c>
      <c r="I68" s="170">
        <v>42706</v>
      </c>
      <c r="J68" s="168" t="s">
        <v>305</v>
      </c>
      <c r="K68" s="120" t="s">
        <v>69</v>
      </c>
      <c r="L68" s="122"/>
      <c r="M68" s="105"/>
    </row>
    <row r="69" spans="1:13" s="104" customFormat="1" ht="142.5" customHeight="1" x14ac:dyDescent="0.25">
      <c r="A69" s="79">
        <v>27</v>
      </c>
      <c r="B69" s="9" t="s">
        <v>117</v>
      </c>
      <c r="C69" s="9" t="s">
        <v>103</v>
      </c>
      <c r="D69" s="168" t="s">
        <v>114</v>
      </c>
      <c r="E69" s="322">
        <v>1432</v>
      </c>
      <c r="F69" s="278">
        <v>145648.72</v>
      </c>
      <c r="G69" s="123" t="s">
        <v>118</v>
      </c>
      <c r="H69" s="278">
        <v>145648.72</v>
      </c>
      <c r="I69" s="170">
        <v>41989</v>
      </c>
      <c r="J69" s="168" t="s">
        <v>101</v>
      </c>
      <c r="K69" s="120" t="s">
        <v>69</v>
      </c>
      <c r="L69" s="172"/>
      <c r="M69" s="105"/>
    </row>
    <row r="70" spans="1:13" s="104" customFormat="1" ht="141.75" customHeight="1" x14ac:dyDescent="0.25">
      <c r="A70" s="79">
        <v>28</v>
      </c>
      <c r="B70" s="9" t="s">
        <v>117</v>
      </c>
      <c r="C70" s="9" t="s">
        <v>103</v>
      </c>
      <c r="D70" s="168" t="s">
        <v>358</v>
      </c>
      <c r="E70" s="322">
        <v>1200</v>
      </c>
      <c r="F70" s="322">
        <v>122052</v>
      </c>
      <c r="G70" s="123" t="s">
        <v>118</v>
      </c>
      <c r="H70" s="322">
        <v>122052</v>
      </c>
      <c r="I70" s="170">
        <v>34471</v>
      </c>
      <c r="J70" s="168" t="s">
        <v>101</v>
      </c>
      <c r="K70" s="120" t="s">
        <v>69</v>
      </c>
      <c r="L70" s="173"/>
      <c r="M70" s="105"/>
    </row>
    <row r="71" spans="1:13" s="104" customFormat="1" ht="185.25" customHeight="1" x14ac:dyDescent="0.25">
      <c r="A71" s="79">
        <v>29</v>
      </c>
      <c r="B71" s="9" t="s">
        <v>117</v>
      </c>
      <c r="C71" s="9" t="s">
        <v>103</v>
      </c>
      <c r="D71" s="168" t="s">
        <v>204</v>
      </c>
      <c r="E71" s="322">
        <v>1040</v>
      </c>
      <c r="F71" s="322">
        <v>105778.4</v>
      </c>
      <c r="G71" s="123" t="s">
        <v>118</v>
      </c>
      <c r="H71" s="322">
        <v>105778.4</v>
      </c>
      <c r="I71" s="170">
        <v>43647</v>
      </c>
      <c r="J71" s="168" t="s">
        <v>331</v>
      </c>
      <c r="K71" s="120" t="s">
        <v>69</v>
      </c>
      <c r="L71" s="122"/>
      <c r="M71" s="105"/>
    </row>
    <row r="72" spans="1:13" s="104" customFormat="1" ht="145.5" customHeight="1" x14ac:dyDescent="0.25">
      <c r="A72" s="79">
        <v>30</v>
      </c>
      <c r="B72" s="9" t="s">
        <v>117</v>
      </c>
      <c r="C72" s="9" t="s">
        <v>103</v>
      </c>
      <c r="D72" s="168" t="s">
        <v>146</v>
      </c>
      <c r="E72" s="322">
        <v>2200</v>
      </c>
      <c r="F72" s="322">
        <v>223762</v>
      </c>
      <c r="G72" s="123" t="s">
        <v>118</v>
      </c>
      <c r="H72" s="322">
        <v>223762</v>
      </c>
      <c r="I72" s="170">
        <v>41800</v>
      </c>
      <c r="J72" s="168" t="s">
        <v>101</v>
      </c>
      <c r="K72" s="120" t="s">
        <v>69</v>
      </c>
      <c r="L72" s="122"/>
      <c r="M72" s="105"/>
    </row>
    <row r="73" spans="1:13" s="104" customFormat="1" ht="138" customHeight="1" x14ac:dyDescent="0.25">
      <c r="A73" s="79">
        <v>31</v>
      </c>
      <c r="B73" s="9" t="s">
        <v>117</v>
      </c>
      <c r="C73" s="9" t="s">
        <v>129</v>
      </c>
      <c r="D73" s="168" t="s">
        <v>242</v>
      </c>
      <c r="E73" s="322">
        <v>1069</v>
      </c>
      <c r="F73" s="322">
        <v>108727.99</v>
      </c>
      <c r="G73" s="123" t="s">
        <v>118</v>
      </c>
      <c r="H73" s="322">
        <v>108727.99</v>
      </c>
      <c r="I73" s="170">
        <v>41851</v>
      </c>
      <c r="J73" s="168" t="s">
        <v>101</v>
      </c>
      <c r="K73" s="120" t="s">
        <v>69</v>
      </c>
      <c r="L73" s="122"/>
      <c r="M73" s="105"/>
    </row>
    <row r="74" spans="1:13" s="104" customFormat="1" ht="153" customHeight="1" x14ac:dyDescent="0.25">
      <c r="A74" s="79">
        <v>32</v>
      </c>
      <c r="B74" s="9" t="s">
        <v>117</v>
      </c>
      <c r="C74" s="9" t="s">
        <v>103</v>
      </c>
      <c r="D74" s="168" t="s">
        <v>360</v>
      </c>
      <c r="E74" s="322">
        <v>2015</v>
      </c>
      <c r="F74" s="322">
        <v>204945.65</v>
      </c>
      <c r="G74" s="123" t="s">
        <v>118</v>
      </c>
      <c r="H74" s="322">
        <v>204945.65</v>
      </c>
      <c r="I74" s="170">
        <v>44707</v>
      </c>
      <c r="J74" s="168" t="s">
        <v>361</v>
      </c>
      <c r="K74" s="120" t="s">
        <v>69</v>
      </c>
      <c r="L74" s="173"/>
      <c r="M74" s="105"/>
    </row>
    <row r="75" spans="1:13" s="104" customFormat="1" ht="317.25" customHeight="1" x14ac:dyDescent="0.25">
      <c r="A75" s="79">
        <v>33</v>
      </c>
      <c r="B75" s="9" t="s">
        <v>117</v>
      </c>
      <c r="C75" s="9" t="s">
        <v>103</v>
      </c>
      <c r="D75" s="168" t="s">
        <v>123</v>
      </c>
      <c r="E75" s="322">
        <v>1394</v>
      </c>
      <c r="F75" s="322">
        <v>141783.74</v>
      </c>
      <c r="G75" s="123" t="s">
        <v>118</v>
      </c>
      <c r="H75" s="322">
        <v>141783.74</v>
      </c>
      <c r="I75" s="170">
        <v>42878</v>
      </c>
      <c r="J75" s="168" t="s">
        <v>295</v>
      </c>
      <c r="K75" s="120" t="s">
        <v>69</v>
      </c>
      <c r="L75" s="172"/>
      <c r="M75" s="105"/>
    </row>
    <row r="76" spans="1:13" s="104" customFormat="1" ht="148.5" customHeight="1" x14ac:dyDescent="0.25">
      <c r="A76" s="79">
        <v>34</v>
      </c>
      <c r="B76" s="9" t="s">
        <v>117</v>
      </c>
      <c r="C76" s="9" t="s">
        <v>103</v>
      </c>
      <c r="D76" s="168" t="s">
        <v>186</v>
      </c>
      <c r="E76" s="322">
        <v>2110</v>
      </c>
      <c r="F76" s="322">
        <v>214608.1</v>
      </c>
      <c r="G76" s="123" t="s">
        <v>118</v>
      </c>
      <c r="H76" s="322">
        <v>214608.1</v>
      </c>
      <c r="I76" s="170">
        <v>41198</v>
      </c>
      <c r="J76" s="168" t="s">
        <v>101</v>
      </c>
      <c r="K76" s="120" t="s">
        <v>69</v>
      </c>
      <c r="L76" s="122"/>
      <c r="M76" s="105"/>
    </row>
    <row r="77" spans="1:13" s="104" customFormat="1" ht="192.75" customHeight="1" x14ac:dyDescent="0.25">
      <c r="A77" s="79">
        <v>35</v>
      </c>
      <c r="B77" s="9" t="s">
        <v>117</v>
      </c>
      <c r="C77" s="9" t="s">
        <v>103</v>
      </c>
      <c r="D77" s="168" t="s">
        <v>197</v>
      </c>
      <c r="E77" s="322">
        <v>2000</v>
      </c>
      <c r="F77" s="322">
        <v>203420</v>
      </c>
      <c r="G77" s="123" t="s">
        <v>118</v>
      </c>
      <c r="H77" s="322">
        <v>203420</v>
      </c>
      <c r="I77" s="170">
        <v>43741</v>
      </c>
      <c r="J77" s="168" t="s">
        <v>324</v>
      </c>
      <c r="K77" s="120" t="s">
        <v>69</v>
      </c>
      <c r="L77" s="122"/>
      <c r="M77" s="105"/>
    </row>
    <row r="78" spans="1:13" s="104" customFormat="1" ht="147.75" customHeight="1" x14ac:dyDescent="0.25">
      <c r="A78" s="79">
        <v>36</v>
      </c>
      <c r="B78" s="9" t="s">
        <v>117</v>
      </c>
      <c r="C78" s="9" t="s">
        <v>103</v>
      </c>
      <c r="D78" s="168" t="s">
        <v>115</v>
      </c>
      <c r="E78" s="322">
        <v>1300</v>
      </c>
      <c r="F78" s="322">
        <v>132223</v>
      </c>
      <c r="G78" s="123" t="s">
        <v>118</v>
      </c>
      <c r="H78" s="322">
        <v>132223</v>
      </c>
      <c r="I78" s="170">
        <v>41106</v>
      </c>
      <c r="J78" s="168" t="s">
        <v>101</v>
      </c>
      <c r="K78" s="120" t="s">
        <v>69</v>
      </c>
      <c r="L78" s="172"/>
      <c r="M78" s="105"/>
    </row>
    <row r="79" spans="1:13" s="104" customFormat="1" ht="296.25" customHeight="1" x14ac:dyDescent="0.25">
      <c r="A79" s="79">
        <v>37</v>
      </c>
      <c r="B79" s="9" t="s">
        <v>117</v>
      </c>
      <c r="C79" s="9" t="s">
        <v>255</v>
      </c>
      <c r="D79" s="25" t="s">
        <v>256</v>
      </c>
      <c r="E79" s="332">
        <v>600</v>
      </c>
      <c r="F79" s="332">
        <v>61026</v>
      </c>
      <c r="G79" s="123" t="s">
        <v>118</v>
      </c>
      <c r="H79" s="332">
        <v>61026</v>
      </c>
      <c r="I79" s="171">
        <v>44088</v>
      </c>
      <c r="J79" s="25" t="s">
        <v>336</v>
      </c>
      <c r="K79" s="120" t="s">
        <v>69</v>
      </c>
      <c r="L79" s="167"/>
      <c r="M79" s="105"/>
    </row>
    <row r="80" spans="1:13" s="104" customFormat="1" ht="287.25" customHeight="1" x14ac:dyDescent="0.25">
      <c r="A80" s="79">
        <v>38</v>
      </c>
      <c r="B80" s="9" t="s">
        <v>117</v>
      </c>
      <c r="C80" s="9" t="s">
        <v>362</v>
      </c>
      <c r="D80" s="25" t="s">
        <v>363</v>
      </c>
      <c r="E80" s="332">
        <v>1070</v>
      </c>
      <c r="F80" s="332">
        <v>108829.7</v>
      </c>
      <c r="G80" s="123" t="s">
        <v>118</v>
      </c>
      <c r="H80" s="332">
        <v>108829.7</v>
      </c>
      <c r="I80" s="171">
        <v>44652</v>
      </c>
      <c r="J80" s="25" t="s">
        <v>336</v>
      </c>
      <c r="K80" s="120" t="s">
        <v>69</v>
      </c>
      <c r="L80" s="167"/>
      <c r="M80" s="105"/>
    </row>
    <row r="81" spans="1:13" s="104" customFormat="1" ht="148.5" customHeight="1" x14ac:dyDescent="0.25">
      <c r="A81" s="79">
        <v>39</v>
      </c>
      <c r="B81" s="9" t="s">
        <v>117</v>
      </c>
      <c r="C81" s="9" t="s">
        <v>103</v>
      </c>
      <c r="D81" s="168" t="s">
        <v>161</v>
      </c>
      <c r="E81" s="322">
        <v>1500</v>
      </c>
      <c r="F81" s="322">
        <v>152565</v>
      </c>
      <c r="G81" s="123" t="s">
        <v>118</v>
      </c>
      <c r="H81" s="322">
        <v>152565</v>
      </c>
      <c r="I81" s="170">
        <v>40960</v>
      </c>
      <c r="J81" s="168" t="s">
        <v>101</v>
      </c>
      <c r="K81" s="120" t="s">
        <v>69</v>
      </c>
      <c r="L81" s="122"/>
      <c r="M81" s="105"/>
    </row>
    <row r="82" spans="1:13" s="104" customFormat="1" ht="309" customHeight="1" x14ac:dyDescent="0.25">
      <c r="A82" s="79">
        <v>40</v>
      </c>
      <c r="B82" s="9" t="s">
        <v>117</v>
      </c>
      <c r="C82" s="9" t="s">
        <v>103</v>
      </c>
      <c r="D82" s="174" t="s">
        <v>122</v>
      </c>
      <c r="E82" s="322">
        <v>1026</v>
      </c>
      <c r="F82" s="322">
        <v>104354.46</v>
      </c>
      <c r="G82" s="123" t="s">
        <v>118</v>
      </c>
      <c r="H82" s="322">
        <v>104354.46</v>
      </c>
      <c r="I82" s="170">
        <v>42878</v>
      </c>
      <c r="J82" s="168" t="s">
        <v>294</v>
      </c>
      <c r="K82" s="120" t="s">
        <v>69</v>
      </c>
      <c r="L82" s="172"/>
      <c r="M82" s="105"/>
    </row>
    <row r="83" spans="1:13" s="104" customFormat="1" ht="151.5" customHeight="1" x14ac:dyDescent="0.2">
      <c r="A83" s="79">
        <v>41</v>
      </c>
      <c r="B83" s="9" t="s">
        <v>117</v>
      </c>
      <c r="C83" s="9" t="s">
        <v>103</v>
      </c>
      <c r="D83" s="168" t="s">
        <v>109</v>
      </c>
      <c r="E83" s="322">
        <v>2478</v>
      </c>
      <c r="F83" s="322">
        <v>252037.38</v>
      </c>
      <c r="G83" s="123" t="s">
        <v>118</v>
      </c>
      <c r="H83" s="332">
        <v>252037.38</v>
      </c>
      <c r="I83" s="170">
        <v>41106</v>
      </c>
      <c r="J83" s="168" t="s">
        <v>101</v>
      </c>
      <c r="K83" s="120" t="s">
        <v>69</v>
      </c>
      <c r="L83" s="102"/>
      <c r="M83" s="105"/>
    </row>
    <row r="84" spans="1:13" s="104" customFormat="1" ht="199.5" customHeight="1" x14ac:dyDescent="0.25">
      <c r="A84" s="79">
        <v>42</v>
      </c>
      <c r="B84" s="9" t="s">
        <v>117</v>
      </c>
      <c r="C84" s="9" t="s">
        <v>103</v>
      </c>
      <c r="D84" s="168" t="s">
        <v>183</v>
      </c>
      <c r="E84" s="322">
        <v>2000</v>
      </c>
      <c r="F84" s="322">
        <v>203420</v>
      </c>
      <c r="G84" s="123" t="s">
        <v>118</v>
      </c>
      <c r="H84" s="322">
        <v>203420</v>
      </c>
      <c r="I84" s="170">
        <v>42075</v>
      </c>
      <c r="J84" s="168" t="s">
        <v>237</v>
      </c>
      <c r="K84" s="120" t="s">
        <v>69</v>
      </c>
      <c r="L84" s="122"/>
      <c r="M84" s="105"/>
    </row>
    <row r="85" spans="1:13" s="104" customFormat="1" ht="201.75" customHeight="1" x14ac:dyDescent="0.25">
      <c r="A85" s="79">
        <v>43</v>
      </c>
      <c r="B85" s="9" t="s">
        <v>117</v>
      </c>
      <c r="C85" s="9" t="s">
        <v>103</v>
      </c>
      <c r="D85" s="168" t="s">
        <v>364</v>
      </c>
      <c r="E85" s="322">
        <v>403</v>
      </c>
      <c r="F85" s="322">
        <v>40989.129999999997</v>
      </c>
      <c r="G85" s="123" t="s">
        <v>118</v>
      </c>
      <c r="H85" s="322">
        <v>40989.129999999997</v>
      </c>
      <c r="I85" s="170">
        <v>44732</v>
      </c>
      <c r="J85" s="168" t="s">
        <v>237</v>
      </c>
      <c r="K85" s="120" t="s">
        <v>69</v>
      </c>
      <c r="L85" s="122"/>
      <c r="M85" s="105"/>
    </row>
    <row r="86" spans="1:13" s="104" customFormat="1" ht="188.25" customHeight="1" x14ac:dyDescent="0.25">
      <c r="A86" s="79">
        <v>44</v>
      </c>
      <c r="B86" s="9" t="s">
        <v>117</v>
      </c>
      <c r="C86" s="9" t="s">
        <v>103</v>
      </c>
      <c r="D86" s="168" t="s">
        <v>200</v>
      </c>
      <c r="E86" s="322">
        <v>800</v>
      </c>
      <c r="F86" s="322">
        <v>81368</v>
      </c>
      <c r="G86" s="123" t="s">
        <v>118</v>
      </c>
      <c r="H86" s="322">
        <v>81368</v>
      </c>
      <c r="I86" s="170">
        <v>43704</v>
      </c>
      <c r="J86" s="168" t="s">
        <v>327</v>
      </c>
      <c r="K86" s="120" t="s">
        <v>69</v>
      </c>
      <c r="L86" s="122"/>
      <c r="M86" s="105"/>
    </row>
    <row r="87" spans="1:13" s="104" customFormat="1" ht="138" customHeight="1" x14ac:dyDescent="0.2">
      <c r="A87" s="79">
        <v>45</v>
      </c>
      <c r="B87" s="9" t="s">
        <v>273</v>
      </c>
      <c r="C87" s="9" t="s">
        <v>365</v>
      </c>
      <c r="D87" s="168" t="s">
        <v>98</v>
      </c>
      <c r="E87" s="322">
        <v>2157</v>
      </c>
      <c r="F87" s="343">
        <v>1205094.33</v>
      </c>
      <c r="G87" s="123" t="s">
        <v>118</v>
      </c>
      <c r="H87" s="331">
        <v>1205094.33</v>
      </c>
      <c r="I87" s="170">
        <v>43265</v>
      </c>
      <c r="J87" s="168" t="s">
        <v>99</v>
      </c>
      <c r="K87" s="120" t="s">
        <v>69</v>
      </c>
      <c r="L87" s="102"/>
      <c r="M87" s="105"/>
    </row>
    <row r="88" spans="1:13" s="104" customFormat="1" ht="235.5" customHeight="1" x14ac:dyDescent="0.25">
      <c r="A88" s="79">
        <v>46</v>
      </c>
      <c r="B88" s="9" t="s">
        <v>117</v>
      </c>
      <c r="C88" s="9" t="s">
        <v>103</v>
      </c>
      <c r="D88" s="168" t="s">
        <v>190</v>
      </c>
      <c r="E88" s="322">
        <v>2278</v>
      </c>
      <c r="F88" s="322">
        <v>231695.38</v>
      </c>
      <c r="G88" s="123" t="s">
        <v>118</v>
      </c>
      <c r="H88" s="322">
        <v>231695.38</v>
      </c>
      <c r="I88" s="170">
        <v>43573</v>
      </c>
      <c r="J88" s="168" t="s">
        <v>319</v>
      </c>
      <c r="K88" s="120" t="s">
        <v>69</v>
      </c>
      <c r="L88" s="122"/>
      <c r="M88" s="105"/>
    </row>
    <row r="89" spans="1:13" s="104" customFormat="1" ht="297.75" customHeight="1" x14ac:dyDescent="0.2">
      <c r="A89" s="175">
        <v>47</v>
      </c>
      <c r="B89" s="176" t="s">
        <v>274</v>
      </c>
      <c r="C89" s="176" t="s">
        <v>103</v>
      </c>
      <c r="D89" s="174" t="s">
        <v>102</v>
      </c>
      <c r="E89" s="334">
        <v>10664</v>
      </c>
      <c r="F89" s="333">
        <v>38396.51</v>
      </c>
      <c r="G89" s="177" t="s">
        <v>118</v>
      </c>
      <c r="H89" s="333">
        <v>38396.51</v>
      </c>
      <c r="I89" s="178">
        <v>41750</v>
      </c>
      <c r="J89" s="179" t="s">
        <v>287</v>
      </c>
      <c r="K89" s="180" t="s">
        <v>69</v>
      </c>
      <c r="L89" s="181"/>
      <c r="M89" s="105"/>
    </row>
    <row r="90" spans="1:13" s="104" customFormat="1" ht="293.25" customHeight="1" x14ac:dyDescent="0.25">
      <c r="A90" s="79">
        <v>48</v>
      </c>
      <c r="B90" s="9" t="s">
        <v>144</v>
      </c>
      <c r="C90" s="9" t="s">
        <v>103</v>
      </c>
      <c r="D90" s="168" t="s">
        <v>180</v>
      </c>
      <c r="E90" s="322">
        <v>26990</v>
      </c>
      <c r="F90" s="322">
        <v>38974.449999999997</v>
      </c>
      <c r="G90" s="123" t="s">
        <v>118</v>
      </c>
      <c r="H90" s="322">
        <v>38974.449999999997</v>
      </c>
      <c r="I90" s="170">
        <v>41750</v>
      </c>
      <c r="J90" s="168" t="s">
        <v>315</v>
      </c>
      <c r="K90" s="120" t="s">
        <v>69</v>
      </c>
      <c r="L90" s="122"/>
      <c r="M90" s="105"/>
    </row>
    <row r="91" spans="1:13" s="104" customFormat="1" ht="398.25" customHeight="1" x14ac:dyDescent="0.25">
      <c r="A91" s="79">
        <v>49</v>
      </c>
      <c r="B91" s="9" t="s">
        <v>235</v>
      </c>
      <c r="C91" s="9" t="s">
        <v>140</v>
      </c>
      <c r="D91" s="168" t="s">
        <v>151</v>
      </c>
      <c r="E91" s="322">
        <v>6980</v>
      </c>
      <c r="F91" s="322">
        <v>38266.089999999997</v>
      </c>
      <c r="G91" s="123" t="s">
        <v>118</v>
      </c>
      <c r="H91" s="322">
        <v>38266.089999999997</v>
      </c>
      <c r="I91" s="170">
        <v>42871</v>
      </c>
      <c r="J91" s="168" t="s">
        <v>370</v>
      </c>
      <c r="K91" s="120" t="s">
        <v>69</v>
      </c>
      <c r="L91" s="122"/>
      <c r="M91" s="105"/>
    </row>
    <row r="92" spans="1:13" s="104" customFormat="1" ht="186" customHeight="1" x14ac:dyDescent="0.25">
      <c r="A92" s="79">
        <v>50</v>
      </c>
      <c r="B92" s="9" t="s">
        <v>117</v>
      </c>
      <c r="C92" s="9" t="s">
        <v>282</v>
      </c>
      <c r="D92" s="25" t="s">
        <v>283</v>
      </c>
      <c r="E92" s="332">
        <v>2219</v>
      </c>
      <c r="F92" s="332">
        <v>225694.49</v>
      </c>
      <c r="G92" s="123" t="s">
        <v>118</v>
      </c>
      <c r="H92" s="332">
        <v>225694.49</v>
      </c>
      <c r="I92" s="171">
        <v>44452</v>
      </c>
      <c r="J92" s="25" t="s">
        <v>341</v>
      </c>
      <c r="K92" s="120" t="s">
        <v>69</v>
      </c>
      <c r="L92" s="167"/>
      <c r="M92" s="105"/>
    </row>
    <row r="93" spans="1:13" s="104" customFormat="1" ht="198.75" customHeight="1" x14ac:dyDescent="0.25">
      <c r="A93" s="79">
        <v>51</v>
      </c>
      <c r="B93" s="9" t="s">
        <v>117</v>
      </c>
      <c r="C93" s="9" t="s">
        <v>140</v>
      </c>
      <c r="D93" s="168" t="s">
        <v>155</v>
      </c>
      <c r="E93" s="322">
        <v>1200</v>
      </c>
      <c r="F93" s="322">
        <v>122052</v>
      </c>
      <c r="G93" s="123" t="s">
        <v>118</v>
      </c>
      <c r="H93" s="322">
        <v>122052</v>
      </c>
      <c r="I93" s="170">
        <v>43326</v>
      </c>
      <c r="J93" s="168" t="s">
        <v>307</v>
      </c>
      <c r="K93" s="120" t="s">
        <v>69</v>
      </c>
      <c r="L93" s="122"/>
      <c r="M93" s="105"/>
    </row>
    <row r="94" spans="1:13" s="104" customFormat="1" ht="378.75" customHeight="1" x14ac:dyDescent="0.25">
      <c r="A94" s="79">
        <v>52</v>
      </c>
      <c r="B94" s="9" t="s">
        <v>117</v>
      </c>
      <c r="C94" s="9" t="s">
        <v>103</v>
      </c>
      <c r="D94" s="168" t="s">
        <v>169</v>
      </c>
      <c r="E94" s="322">
        <v>1442</v>
      </c>
      <c r="F94" s="322">
        <v>146665.82</v>
      </c>
      <c r="G94" s="123" t="s">
        <v>118</v>
      </c>
      <c r="H94" s="322">
        <v>146665.82</v>
      </c>
      <c r="I94" s="170">
        <v>43060</v>
      </c>
      <c r="J94" s="168" t="s">
        <v>309</v>
      </c>
      <c r="K94" s="120" t="s">
        <v>69</v>
      </c>
      <c r="L94" s="122"/>
      <c r="M94" s="105"/>
    </row>
    <row r="95" spans="1:13" s="104" customFormat="1" ht="367.5" customHeight="1" x14ac:dyDescent="0.25">
      <c r="A95" s="79">
        <v>53</v>
      </c>
      <c r="B95" s="9" t="s">
        <v>117</v>
      </c>
      <c r="C95" s="9" t="s">
        <v>140</v>
      </c>
      <c r="D95" s="168" t="s">
        <v>153</v>
      </c>
      <c r="E95" s="322">
        <v>1500</v>
      </c>
      <c r="F95" s="322">
        <v>152565</v>
      </c>
      <c r="G95" s="123" t="s">
        <v>118</v>
      </c>
      <c r="H95" s="322">
        <v>152565</v>
      </c>
      <c r="I95" s="170">
        <v>43250</v>
      </c>
      <c r="J95" s="182" t="s">
        <v>308</v>
      </c>
      <c r="K95" s="120" t="s">
        <v>69</v>
      </c>
      <c r="L95" s="122"/>
      <c r="M95" s="105"/>
    </row>
    <row r="96" spans="1:13" s="104" customFormat="1" ht="148.5" customHeight="1" x14ac:dyDescent="0.2">
      <c r="A96" s="79">
        <v>54</v>
      </c>
      <c r="B96" s="9" t="s">
        <v>117</v>
      </c>
      <c r="C96" s="9" t="s">
        <v>103</v>
      </c>
      <c r="D96" s="168" t="s">
        <v>107</v>
      </c>
      <c r="E96" s="322">
        <v>2191</v>
      </c>
      <c r="F96" s="322">
        <v>222846.61</v>
      </c>
      <c r="G96" s="123" t="s">
        <v>118</v>
      </c>
      <c r="H96" s="322">
        <v>222846.61</v>
      </c>
      <c r="I96" s="170">
        <v>41152</v>
      </c>
      <c r="J96" s="168" t="s">
        <v>101</v>
      </c>
      <c r="K96" s="120" t="s">
        <v>69</v>
      </c>
      <c r="L96" s="82"/>
      <c r="M96" s="105"/>
    </row>
    <row r="97" spans="1:13" s="104" customFormat="1" ht="198.75" customHeight="1" x14ac:dyDescent="0.2">
      <c r="A97" s="79">
        <v>55</v>
      </c>
      <c r="B97" s="9" t="s">
        <v>117</v>
      </c>
      <c r="C97" s="9" t="s">
        <v>103</v>
      </c>
      <c r="D97" s="174" t="s">
        <v>111</v>
      </c>
      <c r="E97" s="322">
        <v>154</v>
      </c>
      <c r="F97" s="322">
        <v>15663.34</v>
      </c>
      <c r="G97" s="123" t="s">
        <v>118</v>
      </c>
      <c r="H97" s="322">
        <v>15663.34</v>
      </c>
      <c r="I97" s="170">
        <v>42079</v>
      </c>
      <c r="J97" s="168" t="s">
        <v>289</v>
      </c>
      <c r="K97" s="120" t="s">
        <v>69</v>
      </c>
      <c r="L97" s="102"/>
      <c r="M97" s="105"/>
    </row>
    <row r="98" spans="1:13" s="104" customFormat="1" ht="138" customHeight="1" x14ac:dyDescent="0.25">
      <c r="A98" s="79">
        <v>56</v>
      </c>
      <c r="B98" s="9" t="s">
        <v>117</v>
      </c>
      <c r="C98" s="9" t="s">
        <v>103</v>
      </c>
      <c r="D98" s="168" t="s">
        <v>124</v>
      </c>
      <c r="E98" s="322">
        <v>1001</v>
      </c>
      <c r="F98" s="322">
        <v>101811.71</v>
      </c>
      <c r="G98" s="123" t="s">
        <v>118</v>
      </c>
      <c r="H98" s="322">
        <v>101811.71</v>
      </c>
      <c r="I98" s="170">
        <v>41851</v>
      </c>
      <c r="J98" s="168" t="s">
        <v>101</v>
      </c>
      <c r="K98" s="120" t="s">
        <v>69</v>
      </c>
      <c r="L98" s="122"/>
      <c r="M98" s="105"/>
    </row>
    <row r="99" spans="1:13" s="104" customFormat="1" ht="247.5" customHeight="1" x14ac:dyDescent="0.25">
      <c r="A99" s="79">
        <v>57</v>
      </c>
      <c r="B99" s="9" t="s">
        <v>117</v>
      </c>
      <c r="C99" s="9" t="s">
        <v>258</v>
      </c>
      <c r="D99" s="25" t="s">
        <v>259</v>
      </c>
      <c r="E99" s="332">
        <v>2400</v>
      </c>
      <c r="F99" s="332">
        <v>244104</v>
      </c>
      <c r="G99" s="123" t="s">
        <v>118</v>
      </c>
      <c r="H99" s="332">
        <v>244104</v>
      </c>
      <c r="I99" s="171">
        <v>43859</v>
      </c>
      <c r="J99" s="25" t="s">
        <v>369</v>
      </c>
      <c r="K99" s="120" t="s">
        <v>69</v>
      </c>
      <c r="L99" s="167"/>
      <c r="M99" s="105"/>
    </row>
    <row r="100" spans="1:13" s="104" customFormat="1" ht="147.75" customHeight="1" x14ac:dyDescent="0.2">
      <c r="A100" s="79">
        <v>58</v>
      </c>
      <c r="B100" s="9" t="s">
        <v>117</v>
      </c>
      <c r="C100" s="9" t="s">
        <v>103</v>
      </c>
      <c r="D100" s="168" t="s">
        <v>110</v>
      </c>
      <c r="E100" s="322">
        <v>3299</v>
      </c>
      <c r="F100" s="322">
        <v>335541.28999999998</v>
      </c>
      <c r="G100" s="123" t="s">
        <v>118</v>
      </c>
      <c r="H100" s="322">
        <v>335541.28999999998</v>
      </c>
      <c r="I100" s="170">
        <v>41955</v>
      </c>
      <c r="J100" s="168" t="s">
        <v>101</v>
      </c>
      <c r="K100" s="120" t="s">
        <v>69</v>
      </c>
      <c r="L100" s="102"/>
      <c r="M100" s="105"/>
    </row>
    <row r="101" spans="1:13" s="104" customFormat="1" ht="249.75" customHeight="1" x14ac:dyDescent="0.25">
      <c r="A101" s="79">
        <v>59</v>
      </c>
      <c r="B101" s="9" t="s">
        <v>117</v>
      </c>
      <c r="C101" s="9" t="s">
        <v>255</v>
      </c>
      <c r="D101" s="25" t="s">
        <v>257</v>
      </c>
      <c r="E101" s="332">
        <v>1500</v>
      </c>
      <c r="F101" s="332">
        <v>152565</v>
      </c>
      <c r="G101" s="123" t="s">
        <v>118</v>
      </c>
      <c r="H101" s="332">
        <v>152565</v>
      </c>
      <c r="I101" s="171">
        <v>43442</v>
      </c>
      <c r="J101" s="25" t="s">
        <v>337</v>
      </c>
      <c r="K101" s="120" t="s">
        <v>69</v>
      </c>
      <c r="L101" s="167"/>
      <c r="M101" s="105"/>
    </row>
    <row r="102" spans="1:13" s="104" customFormat="1" ht="156.75" customHeight="1" x14ac:dyDescent="0.25">
      <c r="A102" s="79">
        <v>60</v>
      </c>
      <c r="B102" s="9" t="s">
        <v>117</v>
      </c>
      <c r="C102" s="9" t="s">
        <v>103</v>
      </c>
      <c r="D102" s="168" t="s">
        <v>177</v>
      </c>
      <c r="E102" s="322">
        <v>700</v>
      </c>
      <c r="F102" s="322">
        <v>71197</v>
      </c>
      <c r="G102" s="123" t="s">
        <v>118</v>
      </c>
      <c r="H102" s="322">
        <v>71197</v>
      </c>
      <c r="I102" s="170">
        <v>41621</v>
      </c>
      <c r="J102" s="168" t="s">
        <v>101</v>
      </c>
      <c r="K102" s="120" t="s">
        <v>69</v>
      </c>
      <c r="L102" s="122"/>
      <c r="M102" s="105"/>
    </row>
    <row r="103" spans="1:13" s="104" customFormat="1" ht="246.75" customHeight="1" x14ac:dyDescent="0.25">
      <c r="A103" s="79">
        <v>61</v>
      </c>
      <c r="B103" s="9" t="s">
        <v>117</v>
      </c>
      <c r="C103" s="9" t="s">
        <v>258</v>
      </c>
      <c r="D103" s="25" t="s">
        <v>260</v>
      </c>
      <c r="E103" s="332">
        <v>2048</v>
      </c>
      <c r="F103" s="332">
        <v>208302.07999999999</v>
      </c>
      <c r="G103" s="123" t="s">
        <v>118</v>
      </c>
      <c r="H103" s="332">
        <v>208302.07999999999</v>
      </c>
      <c r="I103" s="171">
        <v>43903</v>
      </c>
      <c r="J103" s="25" t="s">
        <v>338</v>
      </c>
      <c r="K103" s="120" t="s">
        <v>69</v>
      </c>
      <c r="L103" s="167"/>
      <c r="M103" s="105"/>
    </row>
    <row r="104" spans="1:13" s="104" customFormat="1" ht="201.75" customHeight="1" x14ac:dyDescent="0.25">
      <c r="A104" s="79">
        <v>62</v>
      </c>
      <c r="B104" s="9" t="s">
        <v>117</v>
      </c>
      <c r="C104" s="9" t="s">
        <v>244</v>
      </c>
      <c r="D104" s="168" t="s">
        <v>135</v>
      </c>
      <c r="E104" s="322">
        <v>1529</v>
      </c>
      <c r="F104" s="322">
        <v>155514.59</v>
      </c>
      <c r="G104" s="123" t="s">
        <v>118</v>
      </c>
      <c r="H104" s="322">
        <v>155514.59</v>
      </c>
      <c r="I104" s="170">
        <v>42158</v>
      </c>
      <c r="J104" s="168" t="s">
        <v>245</v>
      </c>
      <c r="K104" s="120" t="s">
        <v>69</v>
      </c>
      <c r="L104" s="122"/>
      <c r="M104" s="105"/>
    </row>
    <row r="105" spans="1:13" s="104" customFormat="1" ht="192" customHeight="1" x14ac:dyDescent="0.25">
      <c r="A105" s="79">
        <v>63</v>
      </c>
      <c r="B105" s="9" t="s">
        <v>117</v>
      </c>
      <c r="C105" s="9" t="s">
        <v>103</v>
      </c>
      <c r="D105" s="168" t="s">
        <v>173</v>
      </c>
      <c r="E105" s="322">
        <v>2844</v>
      </c>
      <c r="F105" s="322">
        <v>289263.24</v>
      </c>
      <c r="G105" s="123" t="s">
        <v>118</v>
      </c>
      <c r="H105" s="322">
        <v>289263.24</v>
      </c>
      <c r="I105" s="170">
        <v>42248</v>
      </c>
      <c r="J105" s="168" t="s">
        <v>313</v>
      </c>
      <c r="K105" s="120" t="s">
        <v>69</v>
      </c>
      <c r="L105" s="122"/>
      <c r="M105" s="105"/>
    </row>
    <row r="106" spans="1:13" s="104" customFormat="1" ht="215.25" customHeight="1" x14ac:dyDescent="0.25">
      <c r="A106" s="79">
        <v>64</v>
      </c>
      <c r="B106" s="9" t="s">
        <v>117</v>
      </c>
      <c r="C106" s="9" t="s">
        <v>103</v>
      </c>
      <c r="D106" s="168" t="s">
        <v>170</v>
      </c>
      <c r="E106" s="322">
        <v>2127</v>
      </c>
      <c r="F106" s="322">
        <v>216337.17</v>
      </c>
      <c r="G106" s="123" t="s">
        <v>118</v>
      </c>
      <c r="H106" s="322">
        <v>216337.17</v>
      </c>
      <c r="I106" s="170">
        <v>42592</v>
      </c>
      <c r="J106" s="168" t="s">
        <v>310</v>
      </c>
      <c r="K106" s="120" t="s">
        <v>69</v>
      </c>
      <c r="L106" s="122"/>
      <c r="M106" s="105"/>
    </row>
    <row r="107" spans="1:13" s="104" customFormat="1" ht="146.25" customHeight="1" x14ac:dyDescent="0.25">
      <c r="A107" s="79">
        <v>65</v>
      </c>
      <c r="B107" s="9" t="s">
        <v>117</v>
      </c>
      <c r="C107" s="9" t="s">
        <v>103</v>
      </c>
      <c r="D107" s="168" t="s">
        <v>181</v>
      </c>
      <c r="E107" s="322">
        <v>3800</v>
      </c>
      <c r="F107" s="322">
        <v>386498</v>
      </c>
      <c r="G107" s="123" t="s">
        <v>118</v>
      </c>
      <c r="H107" s="322">
        <v>386498</v>
      </c>
      <c r="I107" s="170">
        <v>41992</v>
      </c>
      <c r="J107" s="168" t="s">
        <v>101</v>
      </c>
      <c r="K107" s="120" t="s">
        <v>69</v>
      </c>
      <c r="L107" s="122"/>
      <c r="M107" s="105"/>
    </row>
    <row r="108" spans="1:13" s="104" customFormat="1" ht="251.25" customHeight="1" x14ac:dyDescent="0.25">
      <c r="A108" s="79">
        <v>66</v>
      </c>
      <c r="B108" s="9" t="s">
        <v>117</v>
      </c>
      <c r="C108" s="9" t="s">
        <v>139</v>
      </c>
      <c r="D108" s="168" t="s">
        <v>138</v>
      </c>
      <c r="E108" s="322">
        <v>2900</v>
      </c>
      <c r="F108" s="322">
        <v>294959</v>
      </c>
      <c r="G108" s="123" t="s">
        <v>118</v>
      </c>
      <c r="H108" s="322">
        <v>294959</v>
      </c>
      <c r="I108" s="170">
        <v>43223</v>
      </c>
      <c r="J108" s="168" t="s">
        <v>299</v>
      </c>
      <c r="K108" s="120" t="s">
        <v>69</v>
      </c>
      <c r="L108" s="122"/>
      <c r="M108" s="105"/>
    </row>
    <row r="109" spans="1:13" s="104" customFormat="1" ht="234.75" customHeight="1" x14ac:dyDescent="0.25">
      <c r="A109" s="79">
        <v>67</v>
      </c>
      <c r="B109" s="9" t="s">
        <v>117</v>
      </c>
      <c r="C109" s="9" t="s">
        <v>103</v>
      </c>
      <c r="D109" s="168" t="s">
        <v>203</v>
      </c>
      <c r="E109" s="322">
        <v>1500</v>
      </c>
      <c r="F109" s="322">
        <v>165105</v>
      </c>
      <c r="G109" s="123" t="s">
        <v>118</v>
      </c>
      <c r="H109" s="322">
        <v>165105</v>
      </c>
      <c r="I109" s="170">
        <v>43644</v>
      </c>
      <c r="J109" s="168" t="s">
        <v>330</v>
      </c>
      <c r="K109" s="120" t="s">
        <v>69</v>
      </c>
      <c r="L109" s="122"/>
      <c r="M109" s="105"/>
    </row>
    <row r="110" spans="1:13" s="104" customFormat="1" ht="233.25" customHeight="1" x14ac:dyDescent="0.25">
      <c r="A110" s="79">
        <v>68</v>
      </c>
      <c r="B110" s="9" t="s">
        <v>117</v>
      </c>
      <c r="C110" s="9" t="s">
        <v>103</v>
      </c>
      <c r="D110" s="168" t="s">
        <v>202</v>
      </c>
      <c r="E110" s="322">
        <v>1177</v>
      </c>
      <c r="F110" s="322">
        <v>129552.39</v>
      </c>
      <c r="G110" s="123" t="s">
        <v>118</v>
      </c>
      <c r="H110" s="322">
        <v>129552.39</v>
      </c>
      <c r="I110" s="170">
        <v>43684</v>
      </c>
      <c r="J110" s="168" t="s">
        <v>329</v>
      </c>
      <c r="K110" s="120" t="s">
        <v>69</v>
      </c>
      <c r="L110" s="122"/>
      <c r="M110" s="105"/>
    </row>
    <row r="111" spans="1:13" s="104" customFormat="1" ht="141.75" customHeight="1" x14ac:dyDescent="0.25">
      <c r="A111" s="79">
        <v>69</v>
      </c>
      <c r="B111" s="9" t="s">
        <v>117</v>
      </c>
      <c r="C111" s="9" t="s">
        <v>103</v>
      </c>
      <c r="D111" s="168" t="s">
        <v>167</v>
      </c>
      <c r="E111" s="322">
        <v>3000</v>
      </c>
      <c r="F111" s="322">
        <v>330210</v>
      </c>
      <c r="G111" s="123" t="s">
        <v>118</v>
      </c>
      <c r="H111" s="322">
        <v>330210</v>
      </c>
      <c r="I111" s="170">
        <v>41786</v>
      </c>
      <c r="J111" s="168" t="s">
        <v>101</v>
      </c>
      <c r="K111" s="120" t="s">
        <v>69</v>
      </c>
      <c r="L111" s="122"/>
      <c r="M111" s="105"/>
    </row>
    <row r="112" spans="1:13" s="104" customFormat="1" ht="142.5" customHeight="1" x14ac:dyDescent="0.25">
      <c r="A112" s="79">
        <v>70</v>
      </c>
      <c r="B112" s="9" t="s">
        <v>117</v>
      </c>
      <c r="C112" s="9" t="s">
        <v>103</v>
      </c>
      <c r="D112" s="168" t="s">
        <v>162</v>
      </c>
      <c r="E112" s="322">
        <v>2000</v>
      </c>
      <c r="F112" s="322">
        <v>220140</v>
      </c>
      <c r="G112" s="123" t="s">
        <v>118</v>
      </c>
      <c r="H112" s="322">
        <v>220140</v>
      </c>
      <c r="I112" s="170">
        <v>41102</v>
      </c>
      <c r="J112" s="168" t="s">
        <v>101</v>
      </c>
      <c r="K112" s="120" t="s">
        <v>69</v>
      </c>
      <c r="L112" s="122"/>
      <c r="M112" s="105"/>
    </row>
    <row r="113" spans="1:13" s="104" customFormat="1" ht="227.25" customHeight="1" x14ac:dyDescent="0.25">
      <c r="A113" s="79">
        <v>71</v>
      </c>
      <c r="B113" s="9" t="s">
        <v>117</v>
      </c>
      <c r="C113" s="9" t="s">
        <v>103</v>
      </c>
      <c r="D113" s="168" t="s">
        <v>196</v>
      </c>
      <c r="E113" s="322">
        <v>2852</v>
      </c>
      <c r="F113" s="322">
        <v>313919.64</v>
      </c>
      <c r="G113" s="123" t="s">
        <v>118</v>
      </c>
      <c r="H113" s="322">
        <v>313919.64</v>
      </c>
      <c r="I113" s="170">
        <v>43741</v>
      </c>
      <c r="J113" s="168" t="s">
        <v>323</v>
      </c>
      <c r="K113" s="120" t="s">
        <v>69</v>
      </c>
      <c r="L113" s="122"/>
      <c r="M113" s="105"/>
    </row>
    <row r="114" spans="1:13" s="104" customFormat="1" ht="138" customHeight="1" x14ac:dyDescent="0.25">
      <c r="A114" s="79">
        <v>72</v>
      </c>
      <c r="B114" s="9" t="s">
        <v>117</v>
      </c>
      <c r="C114" s="9" t="s">
        <v>103</v>
      </c>
      <c r="D114" s="168" t="s">
        <v>168</v>
      </c>
      <c r="E114" s="322">
        <v>2000</v>
      </c>
      <c r="F114" s="322">
        <v>220140</v>
      </c>
      <c r="G114" s="123" t="s">
        <v>118</v>
      </c>
      <c r="H114" s="322">
        <v>220140</v>
      </c>
      <c r="I114" s="170">
        <v>41787</v>
      </c>
      <c r="J114" s="168" t="s">
        <v>101</v>
      </c>
      <c r="K114" s="120" t="s">
        <v>69</v>
      </c>
      <c r="L114" s="122"/>
      <c r="M114" s="105"/>
    </row>
    <row r="115" spans="1:13" s="104" customFormat="1" ht="207.75" customHeight="1" x14ac:dyDescent="0.25">
      <c r="A115" s="79">
        <v>73</v>
      </c>
      <c r="B115" s="9" t="s">
        <v>117</v>
      </c>
      <c r="C115" s="9" t="s">
        <v>103</v>
      </c>
      <c r="D115" s="168" t="s">
        <v>184</v>
      </c>
      <c r="E115" s="322">
        <v>1722</v>
      </c>
      <c r="F115" s="322">
        <v>189540.54</v>
      </c>
      <c r="G115" s="123" t="s">
        <v>118</v>
      </c>
      <c r="H115" s="322">
        <v>189540.54</v>
      </c>
      <c r="I115" s="170">
        <v>42268</v>
      </c>
      <c r="J115" s="168" t="s">
        <v>240</v>
      </c>
      <c r="K115" s="120" t="s">
        <v>69</v>
      </c>
      <c r="L115" s="122"/>
      <c r="M115" s="105"/>
    </row>
    <row r="116" spans="1:13" s="104" customFormat="1" ht="324" customHeight="1" x14ac:dyDescent="0.25">
      <c r="A116" s="79">
        <v>74</v>
      </c>
      <c r="B116" s="9" t="s">
        <v>117</v>
      </c>
      <c r="C116" s="9" t="s">
        <v>103</v>
      </c>
      <c r="D116" s="168" t="s">
        <v>246</v>
      </c>
      <c r="E116" s="322">
        <v>2104</v>
      </c>
      <c r="F116" s="322">
        <v>231587.28</v>
      </c>
      <c r="G116" s="123" t="s">
        <v>118</v>
      </c>
      <c r="H116" s="322">
        <v>231587.28</v>
      </c>
      <c r="I116" s="170">
        <v>43188</v>
      </c>
      <c r="J116" s="168" t="s">
        <v>300</v>
      </c>
      <c r="K116" s="120" t="s">
        <v>69</v>
      </c>
      <c r="L116" s="122"/>
      <c r="M116" s="105"/>
    </row>
    <row r="117" spans="1:13" s="104" customFormat="1" ht="149.25" customHeight="1" x14ac:dyDescent="0.25">
      <c r="A117" s="79">
        <v>75</v>
      </c>
      <c r="B117" s="9" t="s">
        <v>117</v>
      </c>
      <c r="C117" s="9" t="s">
        <v>103</v>
      </c>
      <c r="D117" s="168" t="s">
        <v>119</v>
      </c>
      <c r="E117" s="322">
        <v>2018</v>
      </c>
      <c r="F117" s="322">
        <v>222121.26</v>
      </c>
      <c r="G117" s="123" t="s">
        <v>118</v>
      </c>
      <c r="H117" s="322">
        <v>222121.26</v>
      </c>
      <c r="I117" s="170">
        <v>41661</v>
      </c>
      <c r="J117" s="168" t="s">
        <v>101</v>
      </c>
      <c r="K117" s="120" t="s">
        <v>69</v>
      </c>
      <c r="L117" s="172"/>
      <c r="M117" s="105"/>
    </row>
    <row r="118" spans="1:13" s="104" customFormat="1" ht="141" customHeight="1" x14ac:dyDescent="0.2">
      <c r="A118" s="79">
        <v>76</v>
      </c>
      <c r="B118" s="9" t="s">
        <v>117</v>
      </c>
      <c r="C118" s="9" t="s">
        <v>103</v>
      </c>
      <c r="D118" s="168" t="s">
        <v>108</v>
      </c>
      <c r="E118" s="322">
        <v>1567</v>
      </c>
      <c r="F118" s="322">
        <v>172479.69</v>
      </c>
      <c r="G118" s="123" t="s">
        <v>118</v>
      </c>
      <c r="H118" s="322">
        <v>172479.69</v>
      </c>
      <c r="I118" s="170">
        <v>41786</v>
      </c>
      <c r="J118" s="168" t="s">
        <v>101</v>
      </c>
      <c r="K118" s="120" t="s">
        <v>69</v>
      </c>
      <c r="L118" s="82"/>
      <c r="M118" s="105"/>
    </row>
    <row r="119" spans="1:13" s="104" customFormat="1" ht="225.75" customHeight="1" x14ac:dyDescent="0.2">
      <c r="A119" s="79">
        <v>77</v>
      </c>
      <c r="B119" s="9" t="s">
        <v>117</v>
      </c>
      <c r="C119" s="9" t="s">
        <v>103</v>
      </c>
      <c r="D119" s="168" t="s">
        <v>112</v>
      </c>
      <c r="E119" s="322">
        <v>2065</v>
      </c>
      <c r="F119" s="333">
        <v>227294.55</v>
      </c>
      <c r="G119" s="177" t="s">
        <v>118</v>
      </c>
      <c r="H119" s="333">
        <v>227294.55</v>
      </c>
      <c r="I119" s="170">
        <v>43388</v>
      </c>
      <c r="J119" s="174" t="s">
        <v>288</v>
      </c>
      <c r="K119" s="120" t="s">
        <v>69</v>
      </c>
      <c r="L119" s="102"/>
      <c r="M119" s="105"/>
    </row>
    <row r="120" spans="1:13" s="104" customFormat="1" ht="361.5" customHeight="1" x14ac:dyDescent="0.2">
      <c r="A120" s="79">
        <v>78</v>
      </c>
      <c r="B120" s="9" t="s">
        <v>117</v>
      </c>
      <c r="C120" s="9" t="s">
        <v>224</v>
      </c>
      <c r="D120" s="174" t="s">
        <v>113</v>
      </c>
      <c r="E120" s="322">
        <v>2457</v>
      </c>
      <c r="F120" s="322">
        <v>270441.99</v>
      </c>
      <c r="G120" s="123" t="s">
        <v>118</v>
      </c>
      <c r="H120" s="322">
        <v>270441.99</v>
      </c>
      <c r="I120" s="170">
        <v>42578</v>
      </c>
      <c r="J120" s="168" t="s">
        <v>290</v>
      </c>
      <c r="K120" s="120" t="s">
        <v>69</v>
      </c>
      <c r="L120" s="112"/>
      <c r="M120" s="105"/>
    </row>
    <row r="121" spans="1:13" s="104" customFormat="1" ht="237.75" customHeight="1" x14ac:dyDescent="0.25">
      <c r="A121" s="79">
        <v>79</v>
      </c>
      <c r="B121" s="9" t="s">
        <v>117</v>
      </c>
      <c r="C121" s="9" t="s">
        <v>103</v>
      </c>
      <c r="D121" s="168" t="s">
        <v>198</v>
      </c>
      <c r="E121" s="322">
        <v>1038</v>
      </c>
      <c r="F121" s="322">
        <v>114252.66</v>
      </c>
      <c r="G121" s="123" t="s">
        <v>118</v>
      </c>
      <c r="H121" s="322">
        <v>114252.66</v>
      </c>
      <c r="I121" s="170">
        <v>43697</v>
      </c>
      <c r="J121" s="168" t="s">
        <v>326</v>
      </c>
      <c r="K121" s="120" t="s">
        <v>69</v>
      </c>
      <c r="L121" s="122"/>
      <c r="M121" s="105"/>
    </row>
    <row r="122" spans="1:13" s="104" customFormat="1" ht="100.5" customHeight="1" x14ac:dyDescent="0.25">
      <c r="A122" s="79">
        <v>80</v>
      </c>
      <c r="B122" s="9" t="s">
        <v>117</v>
      </c>
      <c r="C122" s="9" t="s">
        <v>103</v>
      </c>
      <c r="D122" s="168" t="s">
        <v>192</v>
      </c>
      <c r="E122" s="322">
        <v>2000</v>
      </c>
      <c r="F122" s="322">
        <v>220140</v>
      </c>
      <c r="G122" s="123" t="s">
        <v>118</v>
      </c>
      <c r="H122" s="322">
        <v>220140</v>
      </c>
      <c r="I122" s="170">
        <v>43789</v>
      </c>
      <c r="J122" s="168" t="s">
        <v>241</v>
      </c>
      <c r="K122" s="120" t="s">
        <v>69</v>
      </c>
      <c r="L122" s="122"/>
      <c r="M122" s="105"/>
    </row>
    <row r="123" spans="1:13" s="104" customFormat="1" ht="141" customHeight="1" x14ac:dyDescent="0.25">
      <c r="A123" s="79">
        <v>81</v>
      </c>
      <c r="B123" s="9" t="s">
        <v>117</v>
      </c>
      <c r="C123" s="9" t="s">
        <v>103</v>
      </c>
      <c r="D123" s="168" t="s">
        <v>176</v>
      </c>
      <c r="E123" s="322">
        <v>2000</v>
      </c>
      <c r="F123" s="322">
        <v>220140</v>
      </c>
      <c r="G123" s="123" t="s">
        <v>118</v>
      </c>
      <c r="H123" s="322">
        <v>220140</v>
      </c>
      <c r="I123" s="170">
        <v>41500</v>
      </c>
      <c r="J123" s="168" t="s">
        <v>101</v>
      </c>
      <c r="K123" s="120" t="s">
        <v>69</v>
      </c>
      <c r="L123" s="122"/>
      <c r="M123" s="105"/>
    </row>
    <row r="124" spans="1:13" s="104" customFormat="1" ht="357.75" customHeight="1" x14ac:dyDescent="0.25">
      <c r="A124" s="79">
        <v>82</v>
      </c>
      <c r="B124" s="9" t="s">
        <v>117</v>
      </c>
      <c r="C124" s="9" t="s">
        <v>104</v>
      </c>
      <c r="D124" s="168" t="s">
        <v>174</v>
      </c>
      <c r="E124" s="322">
        <v>667</v>
      </c>
      <c r="F124" s="322">
        <v>73416.69</v>
      </c>
      <c r="G124" s="123" t="s">
        <v>118</v>
      </c>
      <c r="H124" s="322">
        <v>73416.69</v>
      </c>
      <c r="I124" s="170">
        <v>43129</v>
      </c>
      <c r="J124" s="168" t="s">
        <v>314</v>
      </c>
      <c r="K124" s="120" t="s">
        <v>69</v>
      </c>
      <c r="L124" s="122"/>
      <c r="M124" s="105"/>
    </row>
    <row r="125" spans="1:13" s="104" customFormat="1" ht="222" customHeight="1" x14ac:dyDescent="0.25">
      <c r="A125" s="79">
        <v>83</v>
      </c>
      <c r="B125" s="9" t="s">
        <v>117</v>
      </c>
      <c r="C125" s="9" t="s">
        <v>140</v>
      </c>
      <c r="D125" s="168" t="s">
        <v>142</v>
      </c>
      <c r="E125" s="322">
        <v>1947</v>
      </c>
      <c r="F125" s="322">
        <v>214306.29</v>
      </c>
      <c r="G125" s="123" t="s">
        <v>118</v>
      </c>
      <c r="H125" s="322">
        <v>214306.29</v>
      </c>
      <c r="I125" s="170">
        <v>42472</v>
      </c>
      <c r="J125" s="168" t="s">
        <v>302</v>
      </c>
      <c r="K125" s="120" t="s">
        <v>69</v>
      </c>
      <c r="L125" s="122"/>
      <c r="M125" s="105"/>
    </row>
    <row r="126" spans="1:13" s="104" customFormat="1" ht="210.75" customHeight="1" x14ac:dyDescent="0.25">
      <c r="A126" s="79">
        <v>84</v>
      </c>
      <c r="B126" s="9" t="s">
        <v>117</v>
      </c>
      <c r="C126" s="9" t="s">
        <v>103</v>
      </c>
      <c r="D126" s="168" t="s">
        <v>171</v>
      </c>
      <c r="E126" s="322">
        <v>1700</v>
      </c>
      <c r="F126" s="322">
        <v>187119</v>
      </c>
      <c r="G126" s="123" t="s">
        <v>118</v>
      </c>
      <c r="H126" s="322">
        <v>187119</v>
      </c>
      <c r="I126" s="170">
        <v>42688</v>
      </c>
      <c r="J126" s="168" t="s">
        <v>311</v>
      </c>
      <c r="K126" s="120" t="s">
        <v>69</v>
      </c>
      <c r="L126" s="122"/>
      <c r="M126" s="105"/>
    </row>
    <row r="127" spans="1:13" s="104" customFormat="1" ht="164.25" customHeight="1" x14ac:dyDescent="0.2">
      <c r="A127" s="175">
        <v>85</v>
      </c>
      <c r="B127" s="176" t="s">
        <v>117</v>
      </c>
      <c r="C127" s="176" t="s">
        <v>104</v>
      </c>
      <c r="D127" s="179" t="s">
        <v>105</v>
      </c>
      <c r="E127" s="334">
        <v>1899</v>
      </c>
      <c r="F127" s="334">
        <v>209022.93</v>
      </c>
      <c r="G127" s="177" t="s">
        <v>118</v>
      </c>
      <c r="H127" s="334">
        <v>209022.93</v>
      </c>
      <c r="I127" s="183">
        <v>43334</v>
      </c>
      <c r="J127" s="179" t="s">
        <v>223</v>
      </c>
      <c r="K127" s="180" t="s">
        <v>69</v>
      </c>
      <c r="L127" s="181"/>
      <c r="M127" s="105"/>
    </row>
    <row r="128" spans="1:13" s="104" customFormat="1" ht="228.75" customHeight="1" x14ac:dyDescent="0.25">
      <c r="A128" s="79">
        <v>86</v>
      </c>
      <c r="B128" s="9" t="s">
        <v>117</v>
      </c>
      <c r="C128" s="9" t="s">
        <v>225</v>
      </c>
      <c r="D128" s="168" t="s">
        <v>120</v>
      </c>
      <c r="E128" s="322">
        <v>863</v>
      </c>
      <c r="F128" s="333">
        <v>94990.41</v>
      </c>
      <c r="G128" s="123" t="s">
        <v>118</v>
      </c>
      <c r="H128" s="333">
        <v>94990.41</v>
      </c>
      <c r="I128" s="170">
        <v>43416</v>
      </c>
      <c r="J128" s="168" t="s">
        <v>292</v>
      </c>
      <c r="K128" s="120" t="s">
        <v>69</v>
      </c>
      <c r="L128" s="172"/>
      <c r="M128" s="105"/>
    </row>
    <row r="129" spans="1:13" s="104" customFormat="1" ht="143.25" customHeight="1" x14ac:dyDescent="0.25">
      <c r="A129" s="79">
        <v>87</v>
      </c>
      <c r="B129" s="9" t="s">
        <v>117</v>
      </c>
      <c r="C129" s="9" t="s">
        <v>140</v>
      </c>
      <c r="D129" s="168" t="s">
        <v>156</v>
      </c>
      <c r="E129" s="322">
        <v>2000</v>
      </c>
      <c r="F129" s="322">
        <v>220140</v>
      </c>
      <c r="G129" s="123" t="s">
        <v>118</v>
      </c>
      <c r="H129" s="322">
        <v>220140</v>
      </c>
      <c r="I129" s="170">
        <v>41225</v>
      </c>
      <c r="J129" s="168" t="s">
        <v>101</v>
      </c>
      <c r="K129" s="120" t="s">
        <v>69</v>
      </c>
      <c r="L129" s="122"/>
      <c r="M129" s="105"/>
    </row>
    <row r="130" spans="1:13" s="104" customFormat="1" ht="141.75" customHeight="1" x14ac:dyDescent="0.25">
      <c r="A130" s="79">
        <v>88</v>
      </c>
      <c r="B130" s="9" t="s">
        <v>117</v>
      </c>
      <c r="C130" s="9" t="s">
        <v>140</v>
      </c>
      <c r="D130" s="168" t="s">
        <v>157</v>
      </c>
      <c r="E130" s="322">
        <v>2000</v>
      </c>
      <c r="F130" s="322">
        <v>220140</v>
      </c>
      <c r="G130" s="123" t="s">
        <v>118</v>
      </c>
      <c r="H130" s="322">
        <v>220140</v>
      </c>
      <c r="I130" s="170">
        <v>40982</v>
      </c>
      <c r="J130" s="168" t="s">
        <v>101</v>
      </c>
      <c r="K130" s="120" t="s">
        <v>69</v>
      </c>
      <c r="L130" s="122"/>
      <c r="M130" s="105"/>
    </row>
    <row r="131" spans="1:13" s="104" customFormat="1" ht="168" customHeight="1" x14ac:dyDescent="0.25">
      <c r="A131" s="79">
        <v>89</v>
      </c>
      <c r="B131" s="9" t="s">
        <v>117</v>
      </c>
      <c r="C131" s="9" t="s">
        <v>228</v>
      </c>
      <c r="D131" s="168" t="s">
        <v>141</v>
      </c>
      <c r="E131" s="322">
        <v>1100</v>
      </c>
      <c r="F131" s="322">
        <v>121077</v>
      </c>
      <c r="G131" s="123" t="s">
        <v>118</v>
      </c>
      <c r="H131" s="322">
        <v>121077</v>
      </c>
      <c r="I131" s="170">
        <v>43227</v>
      </c>
      <c r="J131" s="168" t="s">
        <v>301</v>
      </c>
      <c r="K131" s="120" t="s">
        <v>69</v>
      </c>
      <c r="L131" s="122"/>
      <c r="M131" s="105"/>
    </row>
    <row r="132" spans="1:13" s="104" customFormat="1" ht="319.5" customHeight="1" x14ac:dyDescent="0.25">
      <c r="A132" s="79">
        <v>90</v>
      </c>
      <c r="B132" s="9" t="s">
        <v>117</v>
      </c>
      <c r="C132" s="9" t="s">
        <v>127</v>
      </c>
      <c r="D132" s="168" t="s">
        <v>126</v>
      </c>
      <c r="E132" s="322">
        <v>496</v>
      </c>
      <c r="F132" s="322">
        <v>54594.720000000001</v>
      </c>
      <c r="G132" s="123" t="s">
        <v>118</v>
      </c>
      <c r="H132" s="322">
        <v>54594.720000000001</v>
      </c>
      <c r="I132" s="170">
        <v>42877</v>
      </c>
      <c r="J132" s="168" t="s">
        <v>296</v>
      </c>
      <c r="K132" s="120" t="s">
        <v>69</v>
      </c>
      <c r="L132" s="122"/>
      <c r="M132" s="105"/>
    </row>
    <row r="133" spans="1:13" s="104" customFormat="1" ht="146.25" customHeight="1" x14ac:dyDescent="0.25">
      <c r="A133" s="79">
        <v>91</v>
      </c>
      <c r="B133" s="9" t="s">
        <v>117</v>
      </c>
      <c r="C133" s="9" t="s">
        <v>103</v>
      </c>
      <c r="D133" s="168" t="s">
        <v>185</v>
      </c>
      <c r="E133" s="322">
        <v>1123</v>
      </c>
      <c r="F133" s="322">
        <v>123608.61</v>
      </c>
      <c r="G133" s="123" t="s">
        <v>118</v>
      </c>
      <c r="H133" s="322">
        <v>123608.61</v>
      </c>
      <c r="I133" s="170">
        <v>41869</v>
      </c>
      <c r="J133" s="168" t="s">
        <v>101</v>
      </c>
      <c r="K133" s="120" t="s">
        <v>69</v>
      </c>
      <c r="L133" s="122"/>
      <c r="M133" s="105"/>
    </row>
    <row r="134" spans="1:13" s="104" customFormat="1" ht="138" customHeight="1" x14ac:dyDescent="0.25">
      <c r="A134" s="79">
        <v>92</v>
      </c>
      <c r="B134" s="9" t="s">
        <v>117</v>
      </c>
      <c r="C134" s="9" t="s">
        <v>103</v>
      </c>
      <c r="D134" s="168" t="s">
        <v>164</v>
      </c>
      <c r="E134" s="322">
        <v>1300</v>
      </c>
      <c r="F134" s="322">
        <v>143091</v>
      </c>
      <c r="G134" s="123" t="s">
        <v>118</v>
      </c>
      <c r="H134" s="322">
        <v>143091</v>
      </c>
      <c r="I134" s="170">
        <v>41101</v>
      </c>
      <c r="J134" s="168" t="s">
        <v>101</v>
      </c>
      <c r="K134" s="120" t="s">
        <v>69</v>
      </c>
      <c r="L134" s="122"/>
      <c r="M134" s="105"/>
    </row>
    <row r="135" spans="1:13" s="104" customFormat="1" ht="140.25" customHeight="1" x14ac:dyDescent="0.25">
      <c r="A135" s="79">
        <v>93</v>
      </c>
      <c r="B135" s="9" t="s">
        <v>117</v>
      </c>
      <c r="C135" s="9" t="s">
        <v>104</v>
      </c>
      <c r="D135" s="174" t="s">
        <v>125</v>
      </c>
      <c r="E135" s="322">
        <v>558</v>
      </c>
      <c r="F135" s="322">
        <v>61419.06</v>
      </c>
      <c r="G135" s="123" t="s">
        <v>118</v>
      </c>
      <c r="H135" s="322">
        <v>61419.06</v>
      </c>
      <c r="I135" s="170">
        <v>41143</v>
      </c>
      <c r="J135" s="168" t="s">
        <v>101</v>
      </c>
      <c r="K135" s="120" t="s">
        <v>69</v>
      </c>
      <c r="L135" s="122"/>
      <c r="M135" s="105"/>
    </row>
    <row r="136" spans="1:13" s="104" customFormat="1" ht="184.5" customHeight="1" x14ac:dyDescent="0.25">
      <c r="A136" s="79">
        <v>94</v>
      </c>
      <c r="B136" s="9" t="s">
        <v>117</v>
      </c>
      <c r="C136" s="9" t="s">
        <v>261</v>
      </c>
      <c r="D136" s="25" t="s">
        <v>262</v>
      </c>
      <c r="E136" s="332">
        <v>800</v>
      </c>
      <c r="F136" s="332">
        <v>88056</v>
      </c>
      <c r="G136" s="123" t="s">
        <v>118</v>
      </c>
      <c r="H136" s="332">
        <v>88056</v>
      </c>
      <c r="I136" s="171">
        <v>43227</v>
      </c>
      <c r="J136" s="25" t="s">
        <v>339</v>
      </c>
      <c r="K136" s="120" t="s">
        <v>69</v>
      </c>
      <c r="L136" s="167"/>
      <c r="M136" s="105"/>
    </row>
    <row r="137" spans="1:13" s="104" customFormat="1" ht="208.5" customHeight="1" x14ac:dyDescent="0.25">
      <c r="A137" s="79">
        <v>95</v>
      </c>
      <c r="B137" s="9" t="s">
        <v>231</v>
      </c>
      <c r="C137" s="9" t="s">
        <v>140</v>
      </c>
      <c r="D137" s="168" t="s">
        <v>148</v>
      </c>
      <c r="E137" s="322">
        <v>800</v>
      </c>
      <c r="F137" s="322">
        <v>94544</v>
      </c>
      <c r="G137" s="123" t="s">
        <v>118</v>
      </c>
      <c r="H137" s="322">
        <v>94544</v>
      </c>
      <c r="I137" s="170">
        <v>42082</v>
      </c>
      <c r="J137" s="168" t="s">
        <v>233</v>
      </c>
      <c r="K137" s="120" t="s">
        <v>69</v>
      </c>
      <c r="L137" s="122"/>
      <c r="M137" s="105"/>
    </row>
    <row r="138" spans="1:13" s="104" customFormat="1" ht="381.75" customHeight="1" x14ac:dyDescent="0.25">
      <c r="A138" s="79">
        <v>96</v>
      </c>
      <c r="B138" s="9" t="s">
        <v>117</v>
      </c>
      <c r="C138" s="9" t="s">
        <v>103</v>
      </c>
      <c r="D138" s="168" t="s">
        <v>187</v>
      </c>
      <c r="E138" s="322">
        <v>900</v>
      </c>
      <c r="F138" s="322">
        <v>99063</v>
      </c>
      <c r="G138" s="123" t="s">
        <v>118</v>
      </c>
      <c r="H138" s="322">
        <v>99063</v>
      </c>
      <c r="I138" s="170">
        <v>42131</v>
      </c>
      <c r="J138" s="168" t="s">
        <v>316</v>
      </c>
      <c r="K138" s="120" t="s">
        <v>69</v>
      </c>
      <c r="L138" s="122"/>
      <c r="M138" s="105"/>
    </row>
    <row r="139" spans="1:13" s="104" customFormat="1" ht="193.5" customHeight="1" x14ac:dyDescent="0.25">
      <c r="A139" s="79">
        <v>97</v>
      </c>
      <c r="B139" s="9" t="s">
        <v>231</v>
      </c>
      <c r="C139" s="9" t="s">
        <v>140</v>
      </c>
      <c r="D139" s="168" t="s">
        <v>147</v>
      </c>
      <c r="E139" s="322">
        <v>1000</v>
      </c>
      <c r="F139" s="322">
        <v>118180</v>
      </c>
      <c r="G139" s="123" t="s">
        <v>118</v>
      </c>
      <c r="H139" s="322">
        <v>118180</v>
      </c>
      <c r="I139" s="170">
        <v>42069</v>
      </c>
      <c r="J139" s="168" t="s">
        <v>232</v>
      </c>
      <c r="K139" s="120" t="s">
        <v>69</v>
      </c>
      <c r="L139" s="122"/>
      <c r="M139" s="105"/>
    </row>
    <row r="140" spans="1:13" s="104" customFormat="1" ht="194.25" customHeight="1" x14ac:dyDescent="0.25">
      <c r="A140" s="79">
        <v>98</v>
      </c>
      <c r="B140" s="9" t="s">
        <v>117</v>
      </c>
      <c r="C140" s="9" t="s">
        <v>103</v>
      </c>
      <c r="D140" s="168" t="s">
        <v>163</v>
      </c>
      <c r="E140" s="322">
        <v>800</v>
      </c>
      <c r="F140" s="322">
        <v>88056</v>
      </c>
      <c r="G140" s="123" t="s">
        <v>118</v>
      </c>
      <c r="H140" s="322">
        <v>88056</v>
      </c>
      <c r="I140" s="170">
        <v>42107</v>
      </c>
      <c r="J140" s="168" t="s">
        <v>236</v>
      </c>
      <c r="K140" s="120" t="s">
        <v>69</v>
      </c>
      <c r="L140" s="122"/>
      <c r="M140" s="105"/>
    </row>
    <row r="141" spans="1:13" s="104" customFormat="1" ht="369" customHeight="1" x14ac:dyDescent="0.25">
      <c r="A141" s="79">
        <v>99</v>
      </c>
      <c r="B141" s="9" t="s">
        <v>117</v>
      </c>
      <c r="C141" s="9" t="s">
        <v>103</v>
      </c>
      <c r="D141" s="168" t="s">
        <v>172</v>
      </c>
      <c r="E141" s="322">
        <v>1166</v>
      </c>
      <c r="F141" s="322">
        <v>128341.62</v>
      </c>
      <c r="G141" s="123" t="s">
        <v>118</v>
      </c>
      <c r="H141" s="322">
        <v>128341.62</v>
      </c>
      <c r="I141" s="170">
        <v>42692</v>
      </c>
      <c r="J141" s="168" t="s">
        <v>312</v>
      </c>
      <c r="K141" s="120" t="s">
        <v>69</v>
      </c>
      <c r="L141" s="122"/>
      <c r="M141" s="105"/>
    </row>
    <row r="142" spans="1:13" s="104" customFormat="1" ht="157.5" customHeight="1" x14ac:dyDescent="0.25">
      <c r="A142" s="79">
        <v>100</v>
      </c>
      <c r="B142" s="9" t="s">
        <v>117</v>
      </c>
      <c r="C142" s="9" t="s">
        <v>103</v>
      </c>
      <c r="D142" s="168" t="s">
        <v>367</v>
      </c>
      <c r="E142" s="322">
        <v>1100</v>
      </c>
      <c r="F142" s="322">
        <v>121077</v>
      </c>
      <c r="G142" s="123" t="s">
        <v>118</v>
      </c>
      <c r="H142" s="322">
        <v>121077</v>
      </c>
      <c r="I142" s="170">
        <v>44901</v>
      </c>
      <c r="J142" s="168" t="s">
        <v>368</v>
      </c>
      <c r="K142" s="120" t="s">
        <v>69</v>
      </c>
      <c r="L142" s="122"/>
      <c r="M142" s="105"/>
    </row>
    <row r="143" spans="1:13" s="104" customFormat="1" ht="337.5" customHeight="1" x14ac:dyDescent="0.25">
      <c r="A143" s="79">
        <v>101</v>
      </c>
      <c r="B143" s="9" t="s">
        <v>231</v>
      </c>
      <c r="C143" s="9" t="s">
        <v>140</v>
      </c>
      <c r="D143" s="168" t="s">
        <v>149</v>
      </c>
      <c r="E143" s="322">
        <v>1300</v>
      </c>
      <c r="F143" s="322">
        <v>153634</v>
      </c>
      <c r="G143" s="123" t="s">
        <v>118</v>
      </c>
      <c r="H143" s="322">
        <v>153634</v>
      </c>
      <c r="I143" s="170">
        <v>42152</v>
      </c>
      <c r="J143" s="168" t="s">
        <v>234</v>
      </c>
      <c r="K143" s="120" t="s">
        <v>69</v>
      </c>
      <c r="L143" s="122"/>
      <c r="M143" s="105"/>
    </row>
    <row r="144" spans="1:13" s="104" customFormat="1" ht="226.5" customHeight="1" x14ac:dyDescent="0.25">
      <c r="A144" s="79">
        <v>102</v>
      </c>
      <c r="B144" s="9" t="s">
        <v>117</v>
      </c>
      <c r="C144" s="9" t="s">
        <v>103</v>
      </c>
      <c r="D144" s="168" t="s">
        <v>195</v>
      </c>
      <c r="E144" s="322">
        <v>1651</v>
      </c>
      <c r="F144" s="322">
        <v>167923.21</v>
      </c>
      <c r="G144" s="123" t="s">
        <v>118</v>
      </c>
      <c r="H144" s="322">
        <v>167923.21</v>
      </c>
      <c r="I144" s="170">
        <v>43740</v>
      </c>
      <c r="J144" s="168" t="s">
        <v>322</v>
      </c>
      <c r="K144" s="120" t="s">
        <v>69</v>
      </c>
      <c r="L144" s="122"/>
      <c r="M144" s="105"/>
    </row>
    <row r="145" spans="1:14" s="104" customFormat="1" ht="233.25" customHeight="1" x14ac:dyDescent="0.25">
      <c r="A145" s="79">
        <v>103</v>
      </c>
      <c r="B145" s="9" t="s">
        <v>117</v>
      </c>
      <c r="C145" s="9" t="s">
        <v>103</v>
      </c>
      <c r="D145" s="168" t="s">
        <v>191</v>
      </c>
      <c r="E145" s="322">
        <v>1650</v>
      </c>
      <c r="F145" s="322">
        <v>167821.5</v>
      </c>
      <c r="G145" s="123" t="s">
        <v>118</v>
      </c>
      <c r="H145" s="322">
        <v>167821.5</v>
      </c>
      <c r="I145" s="170">
        <v>43740</v>
      </c>
      <c r="J145" s="168" t="s">
        <v>320</v>
      </c>
      <c r="K145" s="120" t="s">
        <v>69</v>
      </c>
      <c r="L145" s="122"/>
      <c r="M145" s="105"/>
    </row>
    <row r="146" spans="1:14" s="65" customFormat="1" ht="213.75" customHeight="1" x14ac:dyDescent="0.25">
      <c r="A146" s="79">
        <v>104</v>
      </c>
      <c r="B146" s="9" t="s">
        <v>117</v>
      </c>
      <c r="C146" s="9" t="s">
        <v>103</v>
      </c>
      <c r="D146" s="168" t="s">
        <v>121</v>
      </c>
      <c r="E146" s="322">
        <v>2853</v>
      </c>
      <c r="F146" s="322">
        <v>290178.63</v>
      </c>
      <c r="G146" s="123" t="s">
        <v>118</v>
      </c>
      <c r="H146" s="322">
        <v>290178.63</v>
      </c>
      <c r="I146" s="170">
        <v>43416</v>
      </c>
      <c r="J146" s="168" t="s">
        <v>293</v>
      </c>
      <c r="K146" s="120" t="s">
        <v>69</v>
      </c>
      <c r="L146" s="172"/>
      <c r="M146" s="81"/>
      <c r="N146" s="66"/>
    </row>
    <row r="147" spans="1:14" s="104" customFormat="1" ht="144" customHeight="1" x14ac:dyDescent="0.25">
      <c r="A147" s="79">
        <v>105</v>
      </c>
      <c r="B147" s="9" t="s">
        <v>117</v>
      </c>
      <c r="C147" s="9" t="s">
        <v>103</v>
      </c>
      <c r="D147" s="168" t="s">
        <v>130</v>
      </c>
      <c r="E147" s="322">
        <v>972</v>
      </c>
      <c r="F147" s="322">
        <v>98862.12</v>
      </c>
      <c r="G147" s="123" t="s">
        <v>118</v>
      </c>
      <c r="H147" s="322">
        <v>98862.12</v>
      </c>
      <c r="I147" s="170">
        <v>41857</v>
      </c>
      <c r="J147" s="168" t="s">
        <v>101</v>
      </c>
      <c r="K147" s="120" t="s">
        <v>69</v>
      </c>
      <c r="L147" s="122"/>
      <c r="M147" s="105"/>
      <c r="N147" s="66"/>
    </row>
    <row r="148" spans="1:14" s="104" customFormat="1" ht="139.5" customHeight="1" x14ac:dyDescent="0.25">
      <c r="A148" s="79">
        <v>106</v>
      </c>
      <c r="B148" s="9" t="s">
        <v>117</v>
      </c>
      <c r="C148" s="9" t="s">
        <v>226</v>
      </c>
      <c r="D148" s="168" t="s">
        <v>132</v>
      </c>
      <c r="E148" s="322">
        <v>802</v>
      </c>
      <c r="F148" s="322">
        <v>88276.14</v>
      </c>
      <c r="G148" s="123" t="s">
        <v>118</v>
      </c>
      <c r="H148" s="322">
        <v>88276.14</v>
      </c>
      <c r="I148" s="170">
        <v>41989</v>
      </c>
      <c r="J148" s="168" t="s">
        <v>101</v>
      </c>
      <c r="K148" s="120" t="s">
        <v>69</v>
      </c>
      <c r="L148" s="122"/>
      <c r="M148" s="105"/>
      <c r="N148" s="66"/>
    </row>
    <row r="149" spans="1:14" s="104" customFormat="1" ht="384" customHeight="1" x14ac:dyDescent="0.25">
      <c r="A149" s="79">
        <v>107</v>
      </c>
      <c r="B149" s="9" t="s">
        <v>117</v>
      </c>
      <c r="C149" s="9" t="s">
        <v>103</v>
      </c>
      <c r="D149" s="168" t="s">
        <v>188</v>
      </c>
      <c r="E149" s="322">
        <v>850</v>
      </c>
      <c r="F149" s="322">
        <v>93559.5</v>
      </c>
      <c r="G149" s="123" t="s">
        <v>118</v>
      </c>
      <c r="H149" s="322">
        <v>93559.5</v>
      </c>
      <c r="I149" s="170">
        <v>42131</v>
      </c>
      <c r="J149" s="168" t="s">
        <v>317</v>
      </c>
      <c r="K149" s="120" t="s">
        <v>69</v>
      </c>
      <c r="L149" s="122"/>
      <c r="M149" s="105"/>
      <c r="N149" s="66"/>
    </row>
    <row r="150" spans="1:14" s="104" customFormat="1" ht="153.75" customHeight="1" x14ac:dyDescent="0.25">
      <c r="A150" s="79">
        <v>108</v>
      </c>
      <c r="B150" s="9" t="s">
        <v>117</v>
      </c>
      <c r="C150" s="9" t="s">
        <v>258</v>
      </c>
      <c r="D150" s="25" t="s">
        <v>263</v>
      </c>
      <c r="E150" s="332">
        <v>800</v>
      </c>
      <c r="F150" s="332">
        <v>81368</v>
      </c>
      <c r="G150" s="123" t="s">
        <v>118</v>
      </c>
      <c r="H150" s="332">
        <v>81368</v>
      </c>
      <c r="I150" s="171">
        <v>42676</v>
      </c>
      <c r="J150" s="25" t="s">
        <v>264</v>
      </c>
      <c r="K150" s="120" t="s">
        <v>69</v>
      </c>
      <c r="L150" s="167"/>
      <c r="M150" s="105"/>
      <c r="N150" s="66"/>
    </row>
    <row r="151" spans="1:14" s="104" customFormat="1" ht="291.75" customHeight="1" x14ac:dyDescent="0.25">
      <c r="A151" s="79">
        <v>109</v>
      </c>
      <c r="B151" s="9" t="s">
        <v>230</v>
      </c>
      <c r="C151" s="9" t="s">
        <v>229</v>
      </c>
      <c r="D151" s="168" t="s">
        <v>145</v>
      </c>
      <c r="E151" s="322">
        <v>375</v>
      </c>
      <c r="F151" s="322">
        <v>191580</v>
      </c>
      <c r="G151" s="123" t="s">
        <v>118</v>
      </c>
      <c r="H151" s="322">
        <v>191580</v>
      </c>
      <c r="I151" s="170">
        <v>41778</v>
      </c>
      <c r="J151" s="168" t="s">
        <v>304</v>
      </c>
      <c r="K151" s="120" t="s">
        <v>69</v>
      </c>
      <c r="L151" s="122"/>
      <c r="M151" s="105"/>
      <c r="N151" s="66"/>
    </row>
    <row r="152" spans="1:14" s="104" customFormat="1" ht="210" customHeight="1" x14ac:dyDescent="0.25">
      <c r="A152" s="79">
        <v>110</v>
      </c>
      <c r="B152" s="9" t="s">
        <v>117</v>
      </c>
      <c r="C152" s="9" t="s">
        <v>103</v>
      </c>
      <c r="D152" s="168" t="s">
        <v>238</v>
      </c>
      <c r="E152" s="322">
        <v>800</v>
      </c>
      <c r="F152" s="322">
        <v>88056</v>
      </c>
      <c r="G152" s="123" t="s">
        <v>118</v>
      </c>
      <c r="H152" s="322">
        <v>88056</v>
      </c>
      <c r="I152" s="170">
        <v>42066</v>
      </c>
      <c r="J152" s="168" t="s">
        <v>239</v>
      </c>
      <c r="K152" s="120" t="s">
        <v>69</v>
      </c>
      <c r="L152" s="122"/>
      <c r="M152" s="105"/>
      <c r="N152" s="66"/>
    </row>
    <row r="153" spans="1:14" s="104" customFormat="1" ht="137.25" customHeight="1" x14ac:dyDescent="0.25">
      <c r="A153" s="79">
        <v>111</v>
      </c>
      <c r="B153" s="9" t="s">
        <v>117</v>
      </c>
      <c r="C153" s="9" t="s">
        <v>165</v>
      </c>
      <c r="D153" s="168" t="s">
        <v>166</v>
      </c>
      <c r="E153" s="322">
        <v>1200</v>
      </c>
      <c r="F153" s="322">
        <v>74364</v>
      </c>
      <c r="G153" s="123" t="s">
        <v>118</v>
      </c>
      <c r="H153" s="322">
        <v>74364</v>
      </c>
      <c r="I153" s="170">
        <v>41786</v>
      </c>
      <c r="J153" s="168" t="s">
        <v>101</v>
      </c>
      <c r="K153" s="120" t="s">
        <v>69</v>
      </c>
      <c r="L153" s="122"/>
      <c r="M153" s="105"/>
      <c r="N153" s="66"/>
    </row>
    <row r="154" spans="1:14" s="104" customFormat="1" ht="293.25" customHeight="1" x14ac:dyDescent="0.25">
      <c r="A154" s="79">
        <v>112</v>
      </c>
      <c r="B154" s="9" t="s">
        <v>144</v>
      </c>
      <c r="C154" s="9" t="s">
        <v>165</v>
      </c>
      <c r="D154" s="168" t="s">
        <v>179</v>
      </c>
      <c r="E154" s="322">
        <v>4145</v>
      </c>
      <c r="F154" s="322">
        <v>385111.95</v>
      </c>
      <c r="G154" s="123" t="s">
        <v>118</v>
      </c>
      <c r="H154" s="322">
        <v>385111.95</v>
      </c>
      <c r="I154" s="170">
        <v>41750</v>
      </c>
      <c r="J154" s="168" t="s">
        <v>315</v>
      </c>
      <c r="K154" s="120" t="s">
        <v>69</v>
      </c>
      <c r="L154" s="122"/>
      <c r="M154" s="105"/>
      <c r="N154" s="66"/>
    </row>
    <row r="155" spans="1:14" s="104" customFormat="1" ht="63.75" customHeight="1" x14ac:dyDescent="0.25">
      <c r="A155" s="79">
        <v>113</v>
      </c>
      <c r="B155" s="9" t="s">
        <v>402</v>
      </c>
      <c r="C155" s="9" t="s">
        <v>400</v>
      </c>
      <c r="D155" s="168" t="s">
        <v>401</v>
      </c>
      <c r="E155" s="322">
        <v>12921</v>
      </c>
      <c r="F155" s="322">
        <v>180635.58</v>
      </c>
      <c r="G155" s="123" t="s">
        <v>402</v>
      </c>
      <c r="H155" s="322">
        <v>180635.58</v>
      </c>
      <c r="I155" s="170">
        <v>45140</v>
      </c>
      <c r="J155" s="168" t="s">
        <v>403</v>
      </c>
      <c r="K155" s="120" t="s">
        <v>69</v>
      </c>
      <c r="L155" s="122"/>
      <c r="M155" s="105"/>
      <c r="N155" s="66"/>
    </row>
    <row r="156" spans="1:14" s="104" customFormat="1" ht="93" customHeight="1" x14ac:dyDescent="0.25">
      <c r="A156" s="79">
        <v>114</v>
      </c>
      <c r="B156" s="9" t="s">
        <v>117</v>
      </c>
      <c r="C156" s="9" t="s">
        <v>405</v>
      </c>
      <c r="D156" s="168" t="s">
        <v>404</v>
      </c>
      <c r="E156" s="322">
        <v>1466</v>
      </c>
      <c r="F156" s="322">
        <v>149106.85999999999</v>
      </c>
      <c r="G156" s="123" t="s">
        <v>118</v>
      </c>
      <c r="H156" s="322">
        <v>149106.85999999999</v>
      </c>
      <c r="I156" s="170">
        <v>45113</v>
      </c>
      <c r="J156" s="168" t="s">
        <v>406</v>
      </c>
      <c r="K156" s="120" t="s">
        <v>69</v>
      </c>
      <c r="L156" s="122"/>
      <c r="M156" s="105"/>
      <c r="N156" s="66"/>
    </row>
    <row r="157" spans="1:14" s="104" customFormat="1" ht="93" customHeight="1" x14ac:dyDescent="0.25">
      <c r="A157" s="79">
        <v>115</v>
      </c>
      <c r="B157" s="9" t="s">
        <v>117</v>
      </c>
      <c r="C157" s="9" t="s">
        <v>409</v>
      </c>
      <c r="D157" s="168" t="s">
        <v>410</v>
      </c>
      <c r="E157" s="322">
        <v>3500</v>
      </c>
      <c r="F157" s="322">
        <v>355985</v>
      </c>
      <c r="G157" s="123" t="s">
        <v>118</v>
      </c>
      <c r="H157" s="322">
        <v>355985</v>
      </c>
      <c r="I157" s="170">
        <v>45113</v>
      </c>
      <c r="J157" s="168" t="s">
        <v>406</v>
      </c>
      <c r="K157" s="120" t="s">
        <v>69</v>
      </c>
      <c r="L157" s="122"/>
      <c r="M157" s="105"/>
      <c r="N157" s="66"/>
    </row>
    <row r="158" spans="1:14" s="104" customFormat="1" ht="63.75" customHeight="1" x14ac:dyDescent="0.25">
      <c r="A158" s="79">
        <v>116</v>
      </c>
      <c r="B158" s="9" t="s">
        <v>117</v>
      </c>
      <c r="C158" s="9" t="s">
        <v>103</v>
      </c>
      <c r="D158" s="168" t="s">
        <v>407</v>
      </c>
      <c r="E158" s="322">
        <v>1439</v>
      </c>
      <c r="F158" s="322">
        <v>146360.69</v>
      </c>
      <c r="G158" s="123" t="s">
        <v>118</v>
      </c>
      <c r="H158" s="322">
        <v>146360.69</v>
      </c>
      <c r="I158" s="170">
        <v>45077</v>
      </c>
      <c r="J158" s="168" t="s">
        <v>408</v>
      </c>
      <c r="K158" s="120" t="s">
        <v>69</v>
      </c>
      <c r="L158" s="122"/>
      <c r="M158" s="105"/>
      <c r="N158" s="66"/>
    </row>
    <row r="159" spans="1:14" s="265" customFormat="1" ht="147" customHeight="1" x14ac:dyDescent="0.25">
      <c r="A159" s="277">
        <v>117</v>
      </c>
      <c r="B159" s="131" t="s">
        <v>433</v>
      </c>
      <c r="C159" s="131" t="s">
        <v>432</v>
      </c>
      <c r="D159" s="278" t="s">
        <v>431</v>
      </c>
      <c r="E159" s="278">
        <v>22644</v>
      </c>
      <c r="F159" s="278">
        <v>644901.12</v>
      </c>
      <c r="G159" s="279" t="s">
        <v>434</v>
      </c>
      <c r="H159" s="278">
        <v>644901.12</v>
      </c>
      <c r="I159" s="280">
        <v>44992</v>
      </c>
      <c r="J159" s="278" t="s">
        <v>439</v>
      </c>
      <c r="K159" s="271" t="s">
        <v>69</v>
      </c>
      <c r="L159" s="281"/>
      <c r="M159" s="263"/>
      <c r="N159" s="264"/>
    </row>
    <row r="160" spans="1:14" ht="31.5" customHeight="1" x14ac:dyDescent="0.25">
      <c r="A160" s="282"/>
      <c r="B160" s="283" t="s">
        <v>208</v>
      </c>
      <c r="C160" s="283"/>
      <c r="D160" s="284"/>
      <c r="E160" s="285">
        <f>SUM(E43:E159)</f>
        <v>300727</v>
      </c>
      <c r="F160" s="286">
        <f>SUM(F43:F159)</f>
        <v>22368180.749999996</v>
      </c>
      <c r="G160" s="283"/>
      <c r="H160" s="286">
        <f>SUM(H43:H159)</f>
        <v>22368180.749999996</v>
      </c>
      <c r="I160" s="282"/>
      <c r="J160" s="282"/>
      <c r="K160" s="282"/>
      <c r="L160" s="282"/>
    </row>
    <row r="161" spans="1:12" ht="24" customHeight="1" x14ac:dyDescent="0.25">
      <c r="A161" s="122"/>
      <c r="B161" s="124" t="s">
        <v>209</v>
      </c>
      <c r="C161" s="124"/>
      <c r="D161" s="127"/>
      <c r="E161" s="335">
        <f>E160+E37+E30+E23</f>
        <v>308288.40000000002</v>
      </c>
      <c r="F161" s="335">
        <f>F160+F37+F30+F23</f>
        <v>47047088.779999994</v>
      </c>
      <c r="G161" s="158">
        <f>G160+G37+G30+G23</f>
        <v>1E-3</v>
      </c>
      <c r="H161" s="335">
        <f>H160+H37+H30+H23</f>
        <v>44874005.029999994</v>
      </c>
      <c r="I161" s="122"/>
      <c r="J161" s="122"/>
      <c r="K161" s="122"/>
      <c r="L161" s="122"/>
    </row>
    <row r="162" spans="1:12" ht="15" customHeight="1" x14ac:dyDescent="0.25">
      <c r="A162" s="122"/>
      <c r="B162" s="124" t="s">
        <v>207</v>
      </c>
      <c r="C162" s="124"/>
      <c r="D162" s="127"/>
      <c r="E162" s="285">
        <f>E160</f>
        <v>300727</v>
      </c>
      <c r="F162" s="286">
        <f>F160</f>
        <v>22368180.749999996</v>
      </c>
      <c r="G162" s="124"/>
      <c r="H162" s="286">
        <f>H160</f>
        <v>22368180.749999996</v>
      </c>
      <c r="I162" s="122"/>
      <c r="J162" s="122"/>
      <c r="K162" s="122"/>
      <c r="L162" s="122"/>
    </row>
    <row r="163" spans="1:12" ht="19.5" customHeight="1" x14ac:dyDescent="0.25"/>
    <row r="164" spans="1:12" ht="20.25" customHeight="1" x14ac:dyDescent="0.25">
      <c r="D164" s="275" t="s">
        <v>430</v>
      </c>
      <c r="E164" s="275"/>
      <c r="F164" s="276">
        <f>F23+F30+F37</f>
        <v>24678908.030000001</v>
      </c>
      <c r="G164" s="276">
        <f>G23+G30+G37</f>
        <v>1E-3</v>
      </c>
      <c r="H164" s="336">
        <f>F164-G164</f>
        <v>24678908.029000003</v>
      </c>
      <c r="I164" s="145"/>
      <c r="J164" s="146"/>
      <c r="K164" s="145"/>
      <c r="L164" s="145"/>
    </row>
    <row r="165" spans="1:12" ht="31.5" customHeight="1" x14ac:dyDescent="0.25">
      <c r="I165" s="145"/>
      <c r="J165" s="146"/>
      <c r="K165" s="145"/>
      <c r="L165" s="145"/>
    </row>
    <row r="167" spans="1:12" x14ac:dyDescent="0.25">
      <c r="A167" s="33" t="s">
        <v>453</v>
      </c>
    </row>
    <row r="171" spans="1:12" ht="14.25" customHeight="1" x14ac:dyDescent="0.25"/>
  </sheetData>
  <mergeCells count="6">
    <mergeCell ref="M32:M36"/>
    <mergeCell ref="A38:L38"/>
    <mergeCell ref="A41:L41"/>
    <mergeCell ref="A16:L16"/>
    <mergeCell ref="A24:L24"/>
    <mergeCell ref="A31:L31"/>
  </mergeCells>
  <phoneticPr fontId="0" type="noConversion"/>
  <printOptions horizontalCentered="1" verticalCentered="1"/>
  <pageMargins left="0.19685039370078741" right="0.19685039370078741" top="0.48" bottom="0.2" header="0.31496062992125984" footer="0.2"/>
  <pageSetup paperSize="9" scale="75" fitToHeight="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84"/>
  <sheetViews>
    <sheetView topLeftCell="A29" zoomScale="120" zoomScaleNormal="120" zoomScalePageLayoutView="110" workbookViewId="0">
      <selection activeCell="B15" sqref="B15"/>
    </sheetView>
  </sheetViews>
  <sheetFormatPr defaultRowHeight="12.75" x14ac:dyDescent="0.2"/>
  <cols>
    <col min="1" max="1" width="8.42578125" style="17" customWidth="1"/>
    <col min="2" max="2" width="23" style="19" customWidth="1"/>
    <col min="3" max="3" width="14" style="19" customWidth="1"/>
    <col min="4" max="4" width="14.85546875" style="95" customWidth="1"/>
    <col min="5" max="5" width="15.42578125" style="17" customWidth="1"/>
    <col min="6" max="6" width="21" style="17" customWidth="1"/>
    <col min="7" max="7" width="18.5703125" style="17" customWidth="1"/>
    <col min="8" max="8" width="18.85546875" style="17" customWidth="1"/>
    <col min="9" max="9" width="18.7109375" style="17" customWidth="1"/>
    <col min="10" max="10" width="9.140625" style="17"/>
    <col min="11" max="11" width="11.140625" style="17" customWidth="1"/>
    <col min="12" max="12" width="11.42578125" style="17" customWidth="1"/>
    <col min="13" max="16384" width="9.140625" style="17"/>
  </cols>
  <sheetData>
    <row r="2" spans="1:9" x14ac:dyDescent="0.2">
      <c r="D2" s="98"/>
      <c r="E2" s="18" t="s">
        <v>10</v>
      </c>
    </row>
    <row r="3" spans="1:9" x14ac:dyDescent="0.2">
      <c r="D3" s="98"/>
      <c r="E3" s="18" t="s">
        <v>11</v>
      </c>
    </row>
    <row r="6" spans="1:9" ht="89.25" x14ac:dyDescent="0.2">
      <c r="A6" s="14" t="s">
        <v>2</v>
      </c>
      <c r="B6" s="23" t="s">
        <v>12</v>
      </c>
      <c r="C6" s="23" t="s">
        <v>3</v>
      </c>
      <c r="D6" s="137" t="s">
        <v>16</v>
      </c>
      <c r="E6" s="14" t="s">
        <v>13</v>
      </c>
      <c r="F6" s="14" t="s">
        <v>14</v>
      </c>
      <c r="G6" s="14" t="s">
        <v>4</v>
      </c>
      <c r="H6" s="14" t="s">
        <v>15</v>
      </c>
    </row>
    <row r="7" spans="1:9" ht="15" customHeight="1" x14ac:dyDescent="0.2">
      <c r="A7" s="138">
        <v>1</v>
      </c>
      <c r="B7" s="139">
        <v>2</v>
      </c>
      <c r="C7" s="139">
        <v>3</v>
      </c>
      <c r="D7" s="140">
        <v>4</v>
      </c>
      <c r="E7" s="138">
        <v>5</v>
      </c>
      <c r="F7" s="138">
        <v>6</v>
      </c>
      <c r="G7" s="138">
        <v>7</v>
      </c>
      <c r="H7" s="138">
        <v>8</v>
      </c>
    </row>
    <row r="8" spans="1:9" ht="25.5" customHeight="1" x14ac:dyDescent="0.2">
      <c r="A8" s="345" t="s">
        <v>48</v>
      </c>
      <c r="B8" s="345"/>
      <c r="C8" s="345"/>
      <c r="D8" s="345"/>
      <c r="E8" s="345"/>
      <c r="F8" s="345"/>
      <c r="G8" s="345"/>
      <c r="H8" s="345"/>
    </row>
    <row r="9" spans="1:9" ht="45.75" customHeight="1" x14ac:dyDescent="0.2">
      <c r="A9" s="80">
        <v>1</v>
      </c>
      <c r="B9" s="141" t="s">
        <v>210</v>
      </c>
      <c r="C9" s="195">
        <v>276000</v>
      </c>
      <c r="D9" s="195">
        <v>276000</v>
      </c>
      <c r="E9" s="160" t="s">
        <v>211</v>
      </c>
      <c r="F9" s="141" t="s">
        <v>212</v>
      </c>
      <c r="G9" s="130" t="s">
        <v>216</v>
      </c>
      <c r="H9" s="129"/>
      <c r="I9" s="128"/>
    </row>
    <row r="10" spans="1:9" ht="75" customHeight="1" x14ac:dyDescent="0.2">
      <c r="A10" s="80">
        <v>2</v>
      </c>
      <c r="B10" s="141" t="s">
        <v>70</v>
      </c>
      <c r="C10" s="195">
        <v>641200</v>
      </c>
      <c r="D10" s="195">
        <v>641200</v>
      </c>
      <c r="E10" s="160" t="s">
        <v>213</v>
      </c>
      <c r="F10" s="141" t="s">
        <v>214</v>
      </c>
      <c r="G10" s="130" t="s">
        <v>216</v>
      </c>
      <c r="H10" s="129"/>
      <c r="I10" s="128"/>
    </row>
    <row r="11" spans="1:9" ht="33" hidden="1" customHeight="1" thickBot="1" x14ac:dyDescent="0.25">
      <c r="A11" s="80"/>
      <c r="B11" s="141"/>
      <c r="C11" s="160"/>
      <c r="D11" s="161">
        <f>SUM(D9:D10)</f>
        <v>917200</v>
      </c>
      <c r="E11" s="160"/>
      <c r="F11" s="141"/>
      <c r="G11" s="22"/>
      <c r="H11" s="14"/>
      <c r="I11" s="28"/>
    </row>
    <row r="12" spans="1:9" ht="33" hidden="1" customHeight="1" thickBot="1" x14ac:dyDescent="0.25">
      <c r="A12" s="80"/>
      <c r="B12" s="141"/>
      <c r="C12" s="160"/>
      <c r="D12" s="160"/>
      <c r="E12" s="160"/>
      <c r="F12" s="141"/>
      <c r="G12" s="22"/>
      <c r="H12" s="14"/>
      <c r="I12" s="28"/>
    </row>
    <row r="13" spans="1:9" ht="29.25" hidden="1" customHeight="1" x14ac:dyDescent="0.2">
      <c r="A13" s="80"/>
      <c r="B13" s="23"/>
      <c r="C13" s="159"/>
      <c r="D13" s="159"/>
      <c r="E13" s="21"/>
      <c r="F13" s="14"/>
      <c r="G13" s="22"/>
      <c r="H13" s="14"/>
    </row>
    <row r="14" spans="1:9" ht="47.25" customHeight="1" x14ac:dyDescent="0.2">
      <c r="A14" s="80">
        <v>3</v>
      </c>
      <c r="B14" s="23" t="s">
        <v>342</v>
      </c>
      <c r="C14" s="196">
        <v>260000</v>
      </c>
      <c r="D14" s="196">
        <v>40000</v>
      </c>
      <c r="E14" s="21" t="s">
        <v>351</v>
      </c>
      <c r="F14" s="14" t="s">
        <v>352</v>
      </c>
      <c r="G14" s="22" t="s">
        <v>216</v>
      </c>
      <c r="H14" s="14"/>
    </row>
    <row r="15" spans="1:9" ht="47.25" customHeight="1" x14ac:dyDescent="0.2">
      <c r="A15" s="80">
        <v>4</v>
      </c>
      <c r="B15" s="23" t="s">
        <v>353</v>
      </c>
      <c r="C15" s="196">
        <v>3164800</v>
      </c>
      <c r="D15" s="196">
        <v>263733.33</v>
      </c>
      <c r="E15" s="21" t="s">
        <v>371</v>
      </c>
      <c r="F15" s="14" t="s">
        <v>372</v>
      </c>
      <c r="G15" s="22" t="s">
        <v>216</v>
      </c>
      <c r="H15" s="14"/>
    </row>
    <row r="16" spans="1:9" ht="16.5" customHeight="1" x14ac:dyDescent="0.2">
      <c r="A16" s="198"/>
      <c r="B16" s="94" t="s">
        <v>17</v>
      </c>
      <c r="C16" s="199">
        <f>SUM(C9:C15)</f>
        <v>4342000</v>
      </c>
      <c r="D16" s="199">
        <f>D9+D10+D14+D15</f>
        <v>1220933.33</v>
      </c>
      <c r="E16" s="21"/>
      <c r="F16" s="22"/>
      <c r="G16" s="20"/>
      <c r="H16" s="14"/>
    </row>
    <row r="17" spans="1:9" ht="23.25" customHeight="1" x14ac:dyDescent="0.2">
      <c r="A17" s="345" t="s">
        <v>49</v>
      </c>
      <c r="B17" s="345"/>
      <c r="C17" s="345"/>
      <c r="D17" s="345"/>
      <c r="E17" s="345"/>
      <c r="F17" s="345"/>
      <c r="G17" s="345"/>
      <c r="H17" s="345"/>
    </row>
    <row r="18" spans="1:9" ht="41.25" customHeight="1" x14ac:dyDescent="0.2">
      <c r="A18" s="26">
        <v>3</v>
      </c>
      <c r="B18" s="131" t="s">
        <v>275</v>
      </c>
      <c r="C18" s="11">
        <v>8000000</v>
      </c>
      <c r="D18" s="125">
        <v>0</v>
      </c>
      <c r="E18" s="142">
        <v>42628</v>
      </c>
      <c r="F18" s="141" t="s">
        <v>205</v>
      </c>
      <c r="G18" s="130" t="s">
        <v>276</v>
      </c>
      <c r="H18" s="27"/>
      <c r="I18" s="28"/>
    </row>
    <row r="19" spans="1:9" ht="41.25" customHeight="1" x14ac:dyDescent="0.2">
      <c r="A19" s="26">
        <v>4</v>
      </c>
      <c r="B19" s="131" t="s">
        <v>267</v>
      </c>
      <c r="C19" s="11">
        <v>696165.65</v>
      </c>
      <c r="D19" s="126">
        <v>298357</v>
      </c>
      <c r="E19" s="142">
        <v>41631</v>
      </c>
      <c r="F19" s="121" t="s">
        <v>206</v>
      </c>
      <c r="G19" s="130" t="s">
        <v>276</v>
      </c>
      <c r="H19" s="27"/>
      <c r="I19" s="28"/>
    </row>
    <row r="20" spans="1:9" ht="41.25" customHeight="1" x14ac:dyDescent="0.2">
      <c r="A20" s="26">
        <v>5</v>
      </c>
      <c r="B20" s="131" t="s">
        <v>268</v>
      </c>
      <c r="C20" s="11">
        <v>305920</v>
      </c>
      <c r="D20" s="126">
        <v>131110</v>
      </c>
      <c r="E20" s="142">
        <v>41631</v>
      </c>
      <c r="F20" s="121" t="s">
        <v>206</v>
      </c>
      <c r="G20" s="130" t="s">
        <v>276</v>
      </c>
      <c r="H20" s="27"/>
      <c r="I20" s="28"/>
    </row>
    <row r="21" spans="1:9" ht="41.25" customHeight="1" x14ac:dyDescent="0.2">
      <c r="A21" s="26">
        <v>6</v>
      </c>
      <c r="B21" s="131" t="s">
        <v>269</v>
      </c>
      <c r="C21" s="11">
        <v>224000</v>
      </c>
      <c r="D21" s="126">
        <v>128000</v>
      </c>
      <c r="E21" s="142">
        <v>41631</v>
      </c>
      <c r="F21" s="121" t="s">
        <v>206</v>
      </c>
      <c r="G21" s="130" t="s">
        <v>276</v>
      </c>
      <c r="H21" s="27"/>
      <c r="I21" s="28"/>
    </row>
    <row r="22" spans="1:9" ht="41.25" customHeight="1" x14ac:dyDescent="0.2">
      <c r="A22" s="26">
        <v>7</v>
      </c>
      <c r="B22" s="131" t="s">
        <v>270</v>
      </c>
      <c r="C22" s="11">
        <v>208780</v>
      </c>
      <c r="D22" s="126">
        <v>149130</v>
      </c>
      <c r="E22" s="142">
        <v>41631</v>
      </c>
      <c r="F22" s="121" t="s">
        <v>206</v>
      </c>
      <c r="G22" s="130" t="s">
        <v>276</v>
      </c>
      <c r="H22" s="27"/>
      <c r="I22" s="28"/>
    </row>
    <row r="23" spans="1:9" ht="27.75" customHeight="1" x14ac:dyDescent="0.2">
      <c r="A23" s="86">
        <v>8</v>
      </c>
      <c r="B23" s="103" t="s">
        <v>91</v>
      </c>
      <c r="C23" s="11">
        <v>2053430</v>
      </c>
      <c r="D23" s="148">
        <v>0</v>
      </c>
      <c r="E23" s="142"/>
      <c r="F23" s="141" t="s">
        <v>277</v>
      </c>
      <c r="G23" s="143" t="s">
        <v>276</v>
      </c>
      <c r="H23" s="27"/>
      <c r="I23" s="28"/>
    </row>
    <row r="24" spans="1:9" ht="36" customHeight="1" x14ac:dyDescent="0.2">
      <c r="A24" s="308">
        <v>9</v>
      </c>
      <c r="B24" s="309" t="s">
        <v>447</v>
      </c>
      <c r="C24" s="307">
        <v>334.50599999999997</v>
      </c>
      <c r="D24" s="310"/>
      <c r="E24" s="311"/>
      <c r="F24" s="312" t="s">
        <v>448</v>
      </c>
      <c r="G24" s="313" t="s">
        <v>276</v>
      </c>
      <c r="H24" s="27"/>
      <c r="I24" s="28"/>
    </row>
    <row r="25" spans="1:9" ht="36" customHeight="1" x14ac:dyDescent="0.2">
      <c r="A25" s="308">
        <v>10</v>
      </c>
      <c r="B25" s="309" t="s">
        <v>449</v>
      </c>
      <c r="C25" s="307">
        <v>2983.5</v>
      </c>
      <c r="D25" s="310"/>
      <c r="E25" s="311"/>
      <c r="F25" s="312" t="s">
        <v>448</v>
      </c>
      <c r="G25" s="313" t="s">
        <v>276</v>
      </c>
      <c r="H25" s="27"/>
      <c r="I25" s="28"/>
    </row>
    <row r="26" spans="1:9" ht="36" customHeight="1" x14ac:dyDescent="0.2">
      <c r="A26" s="308">
        <v>11</v>
      </c>
      <c r="B26" s="309" t="s">
        <v>450</v>
      </c>
      <c r="C26" s="307">
        <v>394.536</v>
      </c>
      <c r="D26" s="310"/>
      <c r="E26" s="311"/>
      <c r="F26" s="312" t="s">
        <v>448</v>
      </c>
      <c r="G26" s="313" t="s">
        <v>276</v>
      </c>
      <c r="H26" s="27"/>
      <c r="I26" s="28"/>
    </row>
    <row r="27" spans="1:9" ht="18" customHeight="1" x14ac:dyDescent="0.2">
      <c r="A27" s="86"/>
      <c r="B27" s="94" t="s">
        <v>17</v>
      </c>
      <c r="C27" s="147">
        <f>C18+C19+C20+C21+C22+C23+C24+C25+C26</f>
        <v>11492008.192</v>
      </c>
      <c r="D27" s="149">
        <f>D18+D19+D20+D21+D22+D23</f>
        <v>706597</v>
      </c>
      <c r="E27" s="87"/>
      <c r="F27" s="88"/>
      <c r="G27" s="25"/>
      <c r="H27" s="14"/>
    </row>
    <row r="28" spans="1:9" ht="21.75" customHeight="1" x14ac:dyDescent="0.2">
      <c r="A28" s="89"/>
      <c r="B28" s="347" t="s">
        <v>59</v>
      </c>
      <c r="C28" s="347"/>
      <c r="D28" s="347"/>
      <c r="E28" s="347"/>
      <c r="F28" s="347"/>
      <c r="G28" s="347"/>
      <c r="H28" s="29"/>
    </row>
    <row r="29" spans="1:9" ht="38.25" customHeight="1" x14ac:dyDescent="0.2">
      <c r="A29" s="31"/>
      <c r="B29" s="23" t="s">
        <v>266</v>
      </c>
      <c r="C29" s="318">
        <v>6461459.0800000001</v>
      </c>
      <c r="D29" s="318">
        <v>5848452.8399999999</v>
      </c>
      <c r="E29" s="24"/>
      <c r="F29" s="30"/>
      <c r="G29" s="23" t="s">
        <v>215</v>
      </c>
      <c r="H29" s="14"/>
      <c r="I29" s="28"/>
    </row>
    <row r="30" spans="1:9" ht="25.5" customHeight="1" x14ac:dyDescent="0.2">
      <c r="A30" s="31"/>
      <c r="B30" s="23" t="s">
        <v>266</v>
      </c>
      <c r="C30" s="318">
        <v>18188159.890000001</v>
      </c>
      <c r="D30" s="318">
        <v>7777291.96</v>
      </c>
      <c r="E30" s="24"/>
      <c r="F30" s="30"/>
      <c r="G30" s="93" t="s">
        <v>69</v>
      </c>
      <c r="H30" s="14"/>
      <c r="I30" s="28"/>
    </row>
    <row r="31" spans="1:9" ht="21" customHeight="1" x14ac:dyDescent="0.2">
      <c r="A31" s="31"/>
      <c r="B31" s="94" t="s">
        <v>17</v>
      </c>
      <c r="C31" s="319">
        <f>C29+C30</f>
        <v>24649618.969999999</v>
      </c>
      <c r="D31" s="319">
        <f>D29+D30</f>
        <v>13625744.800000001</v>
      </c>
      <c r="E31" s="24"/>
      <c r="F31" s="30"/>
      <c r="G31" s="20"/>
      <c r="H31" s="29"/>
    </row>
    <row r="32" spans="1:9" ht="20.25" customHeight="1" x14ac:dyDescent="0.2">
      <c r="A32" s="31"/>
      <c r="B32" s="94" t="s">
        <v>18</v>
      </c>
      <c r="C32" s="320">
        <f>C16+C27+C31</f>
        <v>40483627.162</v>
      </c>
      <c r="D32" s="320">
        <f>D16+D27+D31</f>
        <v>15553275.130000001</v>
      </c>
      <c r="E32" s="24"/>
      <c r="F32" s="30"/>
      <c r="G32" s="20"/>
      <c r="H32" s="29"/>
    </row>
    <row r="33" spans="1:7" x14ac:dyDescent="0.2">
      <c r="B33" s="95" t="s">
        <v>396</v>
      </c>
      <c r="D33" s="204">
        <f>C32-D32</f>
        <v>24930352.031999998</v>
      </c>
    </row>
    <row r="34" spans="1:7" x14ac:dyDescent="0.2">
      <c r="C34" s="205"/>
      <c r="D34" s="206"/>
      <c r="E34" s="28"/>
    </row>
    <row r="35" spans="1:7" x14ac:dyDescent="0.2">
      <c r="B35" s="207" t="s">
        <v>276</v>
      </c>
      <c r="C35" s="208">
        <f>C27+C30</f>
        <v>29680168.082000002</v>
      </c>
      <c r="D35" s="208">
        <f>D27+D30</f>
        <v>8483888.9600000009</v>
      </c>
      <c r="E35" s="28"/>
      <c r="F35" s="28"/>
    </row>
    <row r="36" spans="1:7" x14ac:dyDescent="0.2">
      <c r="B36" s="207" t="s">
        <v>397</v>
      </c>
      <c r="C36" s="209"/>
      <c r="D36" s="210">
        <f>C35-D35</f>
        <v>21196279.122000001</v>
      </c>
      <c r="E36" s="206"/>
      <c r="F36" s="73"/>
    </row>
    <row r="37" spans="1:7" x14ac:dyDescent="0.2">
      <c r="C37" s="74"/>
      <c r="D37" s="97"/>
      <c r="E37" s="75"/>
      <c r="F37" s="73"/>
    </row>
    <row r="38" spans="1:7" x14ac:dyDescent="0.2">
      <c r="C38" s="32"/>
      <c r="D38" s="96"/>
      <c r="E38" s="28"/>
    </row>
    <row r="39" spans="1:7" s="306" customFormat="1" ht="19.5" customHeight="1" x14ac:dyDescent="0.2">
      <c r="A39" s="306" t="s">
        <v>446</v>
      </c>
      <c r="B39" s="302"/>
      <c r="C39" s="303"/>
      <c r="D39" s="304"/>
      <c r="E39" s="305"/>
    </row>
    <row r="40" spans="1:7" x14ac:dyDescent="0.2">
      <c r="C40" s="32"/>
      <c r="D40" s="96"/>
      <c r="E40" s="28"/>
    </row>
    <row r="41" spans="1:7" s="306" customFormat="1" x14ac:dyDescent="0.2">
      <c r="A41" s="306" t="s">
        <v>452</v>
      </c>
      <c r="B41" s="314"/>
      <c r="C41" s="315"/>
      <c r="D41" s="316"/>
      <c r="E41" s="317"/>
      <c r="F41" s="317"/>
    </row>
    <row r="42" spans="1:7" x14ac:dyDescent="0.2">
      <c r="C42" s="32"/>
      <c r="D42" s="96"/>
    </row>
    <row r="43" spans="1:7" s="306" customFormat="1" x14ac:dyDescent="0.2">
      <c r="A43" s="306" t="s">
        <v>451</v>
      </c>
      <c r="B43" s="302"/>
      <c r="C43" s="303"/>
      <c r="D43" s="304"/>
      <c r="E43" s="305"/>
      <c r="F43" s="305"/>
      <c r="G43" s="305"/>
    </row>
    <row r="44" spans="1:7" x14ac:dyDescent="0.2">
      <c r="C44" s="32"/>
      <c r="D44" s="96"/>
    </row>
    <row r="45" spans="1:7" x14ac:dyDescent="0.2">
      <c r="C45" s="32"/>
      <c r="D45" s="96"/>
    </row>
    <row r="46" spans="1:7" x14ac:dyDescent="0.2">
      <c r="C46" s="32"/>
      <c r="D46" s="96"/>
    </row>
    <row r="47" spans="1:7" x14ac:dyDescent="0.2">
      <c r="C47" s="32"/>
      <c r="D47" s="96"/>
    </row>
    <row r="48" spans="1:7" x14ac:dyDescent="0.2">
      <c r="C48" s="32"/>
      <c r="D48" s="96"/>
    </row>
    <row r="49" spans="3:4" x14ac:dyDescent="0.2">
      <c r="C49" s="32"/>
      <c r="D49" s="96"/>
    </row>
    <row r="50" spans="3:4" x14ac:dyDescent="0.2">
      <c r="C50" s="32"/>
      <c r="D50" s="96"/>
    </row>
    <row r="51" spans="3:4" x14ac:dyDescent="0.2">
      <c r="C51" s="32"/>
      <c r="D51" s="96"/>
    </row>
    <row r="52" spans="3:4" x14ac:dyDescent="0.2">
      <c r="C52" s="32"/>
      <c r="D52" s="96"/>
    </row>
    <row r="53" spans="3:4" x14ac:dyDescent="0.2">
      <c r="C53" s="32"/>
      <c r="D53" s="96"/>
    </row>
    <row r="54" spans="3:4" x14ac:dyDescent="0.2">
      <c r="C54" s="32"/>
      <c r="D54" s="96"/>
    </row>
    <row r="55" spans="3:4" x14ac:dyDescent="0.2">
      <c r="C55" s="32"/>
      <c r="D55" s="96"/>
    </row>
    <row r="56" spans="3:4" x14ac:dyDescent="0.2">
      <c r="C56" s="32"/>
      <c r="D56" s="96"/>
    </row>
    <row r="57" spans="3:4" x14ac:dyDescent="0.2">
      <c r="C57" s="32"/>
      <c r="D57" s="96"/>
    </row>
    <row r="58" spans="3:4" x14ac:dyDescent="0.2">
      <c r="C58" s="32"/>
      <c r="D58" s="96"/>
    </row>
    <row r="59" spans="3:4" x14ac:dyDescent="0.2">
      <c r="C59" s="32"/>
      <c r="D59" s="96"/>
    </row>
    <row r="60" spans="3:4" x14ac:dyDescent="0.2">
      <c r="C60" s="32"/>
      <c r="D60" s="96"/>
    </row>
    <row r="61" spans="3:4" x14ac:dyDescent="0.2">
      <c r="C61" s="32"/>
      <c r="D61" s="96"/>
    </row>
    <row r="62" spans="3:4" x14ac:dyDescent="0.2">
      <c r="C62" s="32"/>
      <c r="D62" s="96"/>
    </row>
    <row r="63" spans="3:4" x14ac:dyDescent="0.2">
      <c r="C63" s="32"/>
      <c r="D63" s="96"/>
    </row>
    <row r="64" spans="3:4" x14ac:dyDescent="0.2">
      <c r="C64" s="32"/>
      <c r="D64" s="96"/>
    </row>
    <row r="65" spans="3:4" x14ac:dyDescent="0.2">
      <c r="C65" s="32"/>
      <c r="D65" s="96"/>
    </row>
    <row r="66" spans="3:4" x14ac:dyDescent="0.2">
      <c r="C66" s="32"/>
      <c r="D66" s="96"/>
    </row>
    <row r="67" spans="3:4" x14ac:dyDescent="0.2">
      <c r="C67" s="32"/>
      <c r="D67" s="96"/>
    </row>
    <row r="68" spans="3:4" x14ac:dyDescent="0.2">
      <c r="C68" s="32"/>
      <c r="D68" s="96"/>
    </row>
    <row r="69" spans="3:4" x14ac:dyDescent="0.2">
      <c r="C69" s="32"/>
      <c r="D69" s="96"/>
    </row>
    <row r="70" spans="3:4" x14ac:dyDescent="0.2">
      <c r="C70" s="32"/>
      <c r="D70" s="96"/>
    </row>
    <row r="71" spans="3:4" x14ac:dyDescent="0.2">
      <c r="C71" s="32"/>
      <c r="D71" s="96"/>
    </row>
    <row r="72" spans="3:4" x14ac:dyDescent="0.2">
      <c r="C72" s="32"/>
      <c r="D72" s="96"/>
    </row>
    <row r="73" spans="3:4" x14ac:dyDescent="0.2">
      <c r="C73" s="32"/>
      <c r="D73" s="96"/>
    </row>
    <row r="74" spans="3:4" x14ac:dyDescent="0.2">
      <c r="C74" s="32"/>
      <c r="D74" s="96"/>
    </row>
    <row r="75" spans="3:4" x14ac:dyDescent="0.2">
      <c r="C75" s="32"/>
      <c r="D75" s="96"/>
    </row>
    <row r="76" spans="3:4" x14ac:dyDescent="0.2">
      <c r="C76" s="32"/>
      <c r="D76" s="96"/>
    </row>
    <row r="77" spans="3:4" x14ac:dyDescent="0.2">
      <c r="C77" s="32"/>
      <c r="D77" s="96"/>
    </row>
    <row r="78" spans="3:4" x14ac:dyDescent="0.2">
      <c r="C78" s="32"/>
      <c r="D78" s="96"/>
    </row>
    <row r="79" spans="3:4" x14ac:dyDescent="0.2">
      <c r="C79" s="32"/>
      <c r="D79" s="96"/>
    </row>
    <row r="80" spans="3:4" x14ac:dyDescent="0.2">
      <c r="C80" s="32"/>
      <c r="D80" s="96"/>
    </row>
    <row r="81" spans="3:4" x14ac:dyDescent="0.2">
      <c r="C81" s="32"/>
      <c r="D81" s="96"/>
    </row>
    <row r="84" spans="3:4" x14ac:dyDescent="0.2">
      <c r="C84" s="32"/>
    </row>
  </sheetData>
  <autoFilter ref="A6:H32"/>
  <mergeCells count="3">
    <mergeCell ref="A8:H8"/>
    <mergeCell ref="A17:H17"/>
    <mergeCell ref="B28:G28"/>
  </mergeCells>
  <phoneticPr fontId="0" type="noConversion"/>
  <pageMargins left="0.70866141732283472" right="0.31496062992125984" top="0.74803149606299213" bottom="0.74803149606299213" header="0.31496062992125984" footer="0.31496062992125984"/>
  <pageSetup paperSize="9" scale="88" fitToHeight="2" orientation="landscape" r:id="rId1"/>
  <headerFooter differentFirst="1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"/>
  <sheetViews>
    <sheetView topLeftCell="A13" zoomScale="120" zoomScaleNormal="120" workbookViewId="0">
      <selection activeCell="B25" sqref="B25"/>
    </sheetView>
  </sheetViews>
  <sheetFormatPr defaultRowHeight="15" x14ac:dyDescent="0.25"/>
  <cols>
    <col min="2" max="2" width="36.140625" customWidth="1"/>
    <col min="3" max="3" width="29.5703125" customWidth="1"/>
    <col min="4" max="4" width="26.5703125" customWidth="1"/>
    <col min="5" max="5" width="28.140625" customWidth="1"/>
  </cols>
  <sheetData>
    <row r="2" spans="1:5" ht="15.75" x14ac:dyDescent="0.25">
      <c r="C2" s="2" t="s">
        <v>60</v>
      </c>
    </row>
    <row r="3" spans="1:5" ht="15.75" x14ac:dyDescent="0.25">
      <c r="C3" s="2" t="s">
        <v>23</v>
      </c>
    </row>
    <row r="5" spans="1:5" ht="15.75" thickBot="1" x14ac:dyDescent="0.3"/>
    <row r="6" spans="1:5" ht="79.5" thickBot="1" x14ac:dyDescent="0.3">
      <c r="A6" s="34" t="s">
        <v>2</v>
      </c>
      <c r="B6" s="35" t="s">
        <v>19</v>
      </c>
      <c r="C6" s="35" t="s">
        <v>20</v>
      </c>
      <c r="D6" s="35" t="s">
        <v>21</v>
      </c>
      <c r="E6" s="35" t="s">
        <v>22</v>
      </c>
    </row>
    <row r="7" spans="1:5" ht="16.5" thickBot="1" x14ac:dyDescent="0.3">
      <c r="A7" s="36">
        <v>1</v>
      </c>
      <c r="B7" s="37">
        <v>2</v>
      </c>
      <c r="C7" s="36">
        <v>3</v>
      </c>
      <c r="D7" s="37">
        <v>4</v>
      </c>
      <c r="E7" s="36">
        <v>5</v>
      </c>
    </row>
    <row r="8" spans="1:5" x14ac:dyDescent="0.25">
      <c r="A8" s="6"/>
      <c r="B8" s="15" t="s">
        <v>40</v>
      </c>
      <c r="C8" s="15" t="s">
        <v>40</v>
      </c>
      <c r="D8" s="15" t="s">
        <v>40</v>
      </c>
      <c r="E8" s="15" t="s">
        <v>40</v>
      </c>
    </row>
    <row r="9" spans="1:5" x14ac:dyDescent="0.25">
      <c r="A9" s="4"/>
      <c r="B9" s="15" t="s">
        <v>40</v>
      </c>
      <c r="C9" s="15" t="s">
        <v>40</v>
      </c>
      <c r="D9" s="15" t="s">
        <v>40</v>
      </c>
      <c r="E9" s="15" t="s">
        <v>40</v>
      </c>
    </row>
    <row r="10" spans="1:5" ht="15.75" x14ac:dyDescent="0.25">
      <c r="A10" s="4"/>
      <c r="B10" s="38" t="s">
        <v>17</v>
      </c>
      <c r="C10" s="15" t="s">
        <v>40</v>
      </c>
      <c r="D10" s="15" t="s">
        <v>40</v>
      </c>
      <c r="E10" s="15" t="s">
        <v>40</v>
      </c>
    </row>
    <row r="14" spans="1:5" x14ac:dyDescent="0.25">
      <c r="B14" s="77"/>
    </row>
  </sheetData>
  <phoneticPr fontId="0" type="noConversion"/>
  <printOptions horizontalCentered="1"/>
  <pageMargins left="0.70866141732283472" right="0.31496062992125984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"/>
  <sheetViews>
    <sheetView zoomScale="130" zoomScaleNormal="130" workbookViewId="0">
      <selection activeCell="B29" sqref="B29"/>
    </sheetView>
  </sheetViews>
  <sheetFormatPr defaultRowHeight="15" x14ac:dyDescent="0.25"/>
  <cols>
    <col min="2" max="2" width="36.140625" customWidth="1"/>
    <col min="3" max="3" width="36.42578125" customWidth="1"/>
    <col min="4" max="4" width="45.28515625" customWidth="1"/>
  </cols>
  <sheetData>
    <row r="2" spans="1:4" ht="15.75" x14ac:dyDescent="0.25">
      <c r="C2" s="2" t="s">
        <v>61</v>
      </c>
    </row>
    <row r="3" spans="1:4" ht="15.75" x14ac:dyDescent="0.25">
      <c r="C3" s="2" t="s">
        <v>27</v>
      </c>
    </row>
    <row r="4" spans="1:4" ht="15.75" x14ac:dyDescent="0.25">
      <c r="C4" s="2" t="s">
        <v>23</v>
      </c>
    </row>
    <row r="5" spans="1:4" ht="16.5" thickBot="1" x14ac:dyDescent="0.3">
      <c r="C5" s="2"/>
    </row>
    <row r="6" spans="1:4" ht="48" thickBot="1" x14ac:dyDescent="0.3">
      <c r="A6" s="39" t="s">
        <v>2</v>
      </c>
      <c r="B6" s="40" t="s">
        <v>24</v>
      </c>
      <c r="C6" s="40" t="s">
        <v>25</v>
      </c>
      <c r="D6" s="40" t="s">
        <v>26</v>
      </c>
    </row>
    <row r="7" spans="1:4" ht="16.5" thickBot="1" x14ac:dyDescent="0.3">
      <c r="A7" s="41">
        <v>1</v>
      </c>
      <c r="B7" s="42">
        <v>2</v>
      </c>
      <c r="C7" s="39">
        <v>3</v>
      </c>
      <c r="D7" s="39">
        <v>4</v>
      </c>
    </row>
    <row r="8" spans="1:4" x14ac:dyDescent="0.25">
      <c r="A8" s="3"/>
      <c r="B8" s="15" t="s">
        <v>40</v>
      </c>
      <c r="C8" s="15" t="s">
        <v>40</v>
      </c>
      <c r="D8" s="15" t="s">
        <v>40</v>
      </c>
    </row>
    <row r="9" spans="1:4" x14ac:dyDescent="0.25">
      <c r="A9" s="1"/>
      <c r="B9" s="15" t="s">
        <v>40</v>
      </c>
      <c r="C9" s="15" t="s">
        <v>40</v>
      </c>
      <c r="D9" s="15" t="s">
        <v>40</v>
      </c>
    </row>
    <row r="10" spans="1:4" x14ac:dyDescent="0.25">
      <c r="A10" s="4"/>
      <c r="B10" s="5" t="s">
        <v>17</v>
      </c>
      <c r="C10" s="15" t="s">
        <v>40</v>
      </c>
      <c r="D10" s="15" t="s">
        <v>40</v>
      </c>
    </row>
  </sheetData>
  <phoneticPr fontId="0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showWhiteSpace="0" view="pageLayout" topLeftCell="A13" zoomScale="120" zoomScaleNormal="120" zoomScalePageLayoutView="120" workbookViewId="0">
      <selection activeCell="I6" sqref="I6"/>
    </sheetView>
  </sheetViews>
  <sheetFormatPr defaultRowHeight="15" x14ac:dyDescent="0.25"/>
  <cols>
    <col min="1" max="1" width="6.42578125" style="7" customWidth="1"/>
    <col min="2" max="2" width="20.42578125" style="7" customWidth="1"/>
    <col min="3" max="3" width="16.42578125" style="7" customWidth="1"/>
    <col min="4" max="4" width="16" style="7" customWidth="1"/>
    <col min="5" max="5" width="17.5703125" style="7" customWidth="1"/>
    <col min="6" max="6" width="14.42578125" style="7" customWidth="1"/>
    <col min="7" max="7" width="13.7109375" style="7" customWidth="1"/>
    <col min="8" max="8" width="14.140625" style="7" customWidth="1"/>
    <col min="9" max="9" width="13.5703125" style="7" customWidth="1"/>
    <col min="10" max="10" width="8.85546875" style="7" customWidth="1"/>
    <col min="11" max="16384" width="9.140625" style="7"/>
  </cols>
  <sheetData>
    <row r="1" spans="1:10" ht="15.75" x14ac:dyDescent="0.25">
      <c r="E1" s="8" t="s">
        <v>31</v>
      </c>
    </row>
    <row r="2" spans="1:10" ht="15.75" x14ac:dyDescent="0.25">
      <c r="A2" s="59"/>
      <c r="B2" s="59"/>
      <c r="C2" s="59"/>
      <c r="D2" s="59"/>
      <c r="E2" s="8" t="s">
        <v>32</v>
      </c>
      <c r="F2" s="59"/>
      <c r="G2" s="59"/>
      <c r="H2" s="59"/>
      <c r="I2" s="59"/>
      <c r="J2" s="59"/>
    </row>
    <row r="3" spans="1:10" ht="15.75" x14ac:dyDescent="0.25">
      <c r="A3" s="59"/>
      <c r="B3" s="59"/>
      <c r="C3" s="59"/>
      <c r="D3" s="59"/>
      <c r="E3" s="8" t="s">
        <v>33</v>
      </c>
      <c r="F3" s="59"/>
      <c r="G3" s="59"/>
      <c r="H3" s="59"/>
      <c r="I3" s="59"/>
      <c r="J3" s="59"/>
    </row>
    <row r="4" spans="1:10" ht="15.75" x14ac:dyDescent="0.25">
      <c r="A4" s="59"/>
      <c r="B4" s="59"/>
      <c r="C4" s="59"/>
      <c r="D4" s="59"/>
      <c r="E4" s="8" t="s">
        <v>34</v>
      </c>
      <c r="F4" s="59"/>
      <c r="G4" s="59"/>
      <c r="H4" s="59"/>
      <c r="I4" s="59"/>
      <c r="J4" s="59"/>
    </row>
    <row r="5" spans="1:10" ht="16.5" thickBot="1" x14ac:dyDescent="0.3">
      <c r="A5" s="59"/>
      <c r="B5" s="59"/>
      <c r="C5" s="59"/>
      <c r="D5" s="59"/>
      <c r="E5" s="59"/>
      <c r="F5" s="59"/>
      <c r="G5" s="59"/>
      <c r="H5" s="59"/>
      <c r="I5" s="59"/>
      <c r="J5" s="59"/>
    </row>
    <row r="6" spans="1:10" ht="150.75" thickBot="1" x14ac:dyDescent="0.3">
      <c r="A6" s="99" t="s">
        <v>2</v>
      </c>
      <c r="B6" s="100" t="s">
        <v>29</v>
      </c>
      <c r="C6" s="100" t="s">
        <v>28</v>
      </c>
      <c r="D6" s="100" t="s">
        <v>30</v>
      </c>
      <c r="E6" s="100" t="s">
        <v>66</v>
      </c>
      <c r="F6" s="100" t="s">
        <v>42</v>
      </c>
      <c r="G6" s="100" t="s">
        <v>67</v>
      </c>
      <c r="H6" s="287" t="s">
        <v>440</v>
      </c>
      <c r="I6" s="287" t="s">
        <v>441</v>
      </c>
      <c r="J6" s="100" t="s">
        <v>0</v>
      </c>
    </row>
    <row r="7" spans="1:10" ht="16.5" thickBot="1" x14ac:dyDescent="0.3">
      <c r="A7" s="43">
        <v>1</v>
      </c>
      <c r="B7" s="44">
        <v>2</v>
      </c>
      <c r="C7" s="43">
        <v>3</v>
      </c>
      <c r="D7" s="44">
        <v>4</v>
      </c>
      <c r="E7" s="43">
        <v>5</v>
      </c>
      <c r="F7" s="44">
        <v>6</v>
      </c>
      <c r="G7" s="43">
        <v>7</v>
      </c>
      <c r="H7" s="44">
        <v>8</v>
      </c>
      <c r="I7" s="43">
        <v>9</v>
      </c>
      <c r="J7" s="44">
        <v>10</v>
      </c>
    </row>
    <row r="8" spans="1:10" ht="15.75" x14ac:dyDescent="0.25">
      <c r="A8" s="348" t="s">
        <v>35</v>
      </c>
      <c r="B8" s="349"/>
      <c r="C8" s="349"/>
      <c r="D8" s="349"/>
      <c r="E8" s="349"/>
      <c r="F8" s="349"/>
      <c r="G8" s="349"/>
      <c r="H8" s="349"/>
      <c r="I8" s="349"/>
      <c r="J8" s="350"/>
    </row>
    <row r="9" spans="1:10" ht="15.75" x14ac:dyDescent="0.25">
      <c r="A9" s="26"/>
      <c r="B9" s="46"/>
      <c r="C9" s="45"/>
      <c r="D9" s="60"/>
      <c r="E9" s="45"/>
      <c r="F9" s="45"/>
      <c r="G9" s="45"/>
      <c r="H9" s="46"/>
      <c r="I9" s="46"/>
      <c r="J9" s="46"/>
    </row>
    <row r="10" spans="1:10" ht="15.75" x14ac:dyDescent="0.25">
      <c r="A10" s="26"/>
      <c r="B10" s="46"/>
      <c r="C10" s="45"/>
      <c r="D10" s="60"/>
      <c r="E10" s="45"/>
      <c r="F10" s="45"/>
      <c r="G10" s="45"/>
      <c r="H10" s="45"/>
      <c r="I10" s="45"/>
      <c r="J10" s="45"/>
    </row>
    <row r="11" spans="1:10" ht="15.75" x14ac:dyDescent="0.25">
      <c r="A11" s="47"/>
      <c r="B11" s="48" t="s">
        <v>17</v>
      </c>
      <c r="C11" s="47"/>
      <c r="D11" s="47"/>
      <c r="E11" s="45"/>
      <c r="F11" s="45"/>
      <c r="G11" s="45"/>
      <c r="H11" s="90"/>
      <c r="I11" s="90"/>
      <c r="J11" s="90"/>
    </row>
    <row r="12" spans="1:10" ht="15.75" x14ac:dyDescent="0.25">
      <c r="A12" s="49"/>
      <c r="B12" s="50"/>
      <c r="C12" s="49"/>
      <c r="D12" s="49"/>
      <c r="E12" s="51"/>
      <c r="F12" s="51"/>
      <c r="G12" s="51"/>
      <c r="H12" s="52"/>
      <c r="I12" s="52"/>
      <c r="J12" s="52"/>
    </row>
    <row r="13" spans="1:10" ht="15.75" x14ac:dyDescent="0.25">
      <c r="A13" s="351" t="s">
        <v>36</v>
      </c>
      <c r="B13" s="351"/>
      <c r="C13" s="351"/>
      <c r="D13" s="351"/>
      <c r="E13" s="351"/>
      <c r="F13" s="351"/>
      <c r="G13" s="351"/>
      <c r="H13" s="351"/>
      <c r="I13" s="351"/>
      <c r="J13" s="351"/>
    </row>
    <row r="14" spans="1:10" ht="15.75" x14ac:dyDescent="0.25">
      <c r="A14" s="83"/>
      <c r="B14" s="83"/>
      <c r="C14" s="83"/>
      <c r="D14" s="83"/>
      <c r="E14" s="83"/>
      <c r="F14" s="83"/>
      <c r="G14" s="83"/>
      <c r="H14" s="83"/>
      <c r="I14" s="83"/>
      <c r="J14" s="83"/>
    </row>
    <row r="15" spans="1:10" ht="94.5" x14ac:dyDescent="0.25">
      <c r="A15" s="26">
        <v>1</v>
      </c>
      <c r="B15" s="46" t="s">
        <v>216</v>
      </c>
      <c r="C15" s="25" t="s">
        <v>219</v>
      </c>
      <c r="D15" s="60" t="s">
        <v>217</v>
      </c>
      <c r="E15" s="45" t="s">
        <v>218</v>
      </c>
      <c r="F15" s="45"/>
      <c r="G15" s="47"/>
      <c r="H15" s="200">
        <f>(Лист2!C32-Лист2!C35)/1000</f>
        <v>10803.459079999999</v>
      </c>
      <c r="I15" s="200">
        <f>(Лист2!D33-Лист2!D36)/1000</f>
        <v>3734.0729099999962</v>
      </c>
      <c r="J15" s="85">
        <v>4</v>
      </c>
    </row>
    <row r="16" spans="1:10" ht="1.5" customHeight="1" x14ac:dyDescent="0.25">
      <c r="A16" s="26"/>
      <c r="B16" s="46"/>
      <c r="C16" s="25"/>
      <c r="D16" s="60"/>
      <c r="E16" s="45"/>
      <c r="F16" s="45"/>
      <c r="G16" s="47"/>
      <c r="H16" s="85"/>
      <c r="I16" s="85"/>
      <c r="J16" s="85"/>
    </row>
    <row r="17" spans="1:10" ht="111.75" customHeight="1" x14ac:dyDescent="0.25">
      <c r="A17" s="26">
        <v>2</v>
      </c>
      <c r="B17" s="46" t="s">
        <v>71</v>
      </c>
      <c r="C17" s="25" t="s">
        <v>219</v>
      </c>
      <c r="D17" s="60" t="s">
        <v>220</v>
      </c>
      <c r="E17" s="45" t="s">
        <v>221</v>
      </c>
      <c r="F17" s="45"/>
      <c r="G17" s="47"/>
      <c r="H17" s="85">
        <v>0</v>
      </c>
      <c r="I17" s="85">
        <v>0</v>
      </c>
      <c r="J17" s="85">
        <v>1</v>
      </c>
    </row>
    <row r="18" spans="1:10" ht="15.75" x14ac:dyDescent="0.25">
      <c r="A18" s="61"/>
      <c r="B18" s="48" t="s">
        <v>17</v>
      </c>
      <c r="C18" s="61"/>
      <c r="D18" s="61"/>
      <c r="E18" s="61"/>
      <c r="F18" s="61"/>
      <c r="G18" s="61"/>
      <c r="H18" s="201">
        <f>H15</f>
        <v>10803.459079999999</v>
      </c>
      <c r="I18" s="201">
        <f>I15</f>
        <v>3734.0729099999962</v>
      </c>
      <c r="J18" s="101">
        <f>SUM(J15:J17)</f>
        <v>5</v>
      </c>
    </row>
    <row r="19" spans="1:10" ht="15.75" x14ac:dyDescent="0.25">
      <c r="A19" s="62"/>
      <c r="B19" s="54"/>
      <c r="C19" s="63"/>
      <c r="D19" s="63"/>
      <c r="E19" s="63"/>
      <c r="F19" s="63"/>
      <c r="G19" s="63"/>
      <c r="H19" s="55"/>
      <c r="I19" s="55"/>
      <c r="J19" s="56"/>
    </row>
    <row r="20" spans="1:10" ht="45" customHeight="1" x14ac:dyDescent="0.25">
      <c r="A20" s="352" t="s">
        <v>37</v>
      </c>
      <c r="B20" s="353"/>
      <c r="C20" s="353"/>
      <c r="D20" s="353"/>
      <c r="E20" s="353"/>
      <c r="F20" s="353"/>
      <c r="G20" s="353"/>
      <c r="H20" s="353"/>
      <c r="I20" s="353"/>
      <c r="J20" s="354"/>
    </row>
    <row r="21" spans="1:10" ht="17.25" customHeight="1" x14ac:dyDescent="0.25">
      <c r="A21" s="61"/>
      <c r="B21" s="48" t="s">
        <v>17</v>
      </c>
      <c r="C21" s="61"/>
      <c r="D21" s="61"/>
      <c r="E21" s="61"/>
      <c r="F21" s="61"/>
      <c r="G21" s="61"/>
      <c r="H21" s="53"/>
      <c r="I21" s="53"/>
      <c r="J21" s="136">
        <v>0</v>
      </c>
    </row>
    <row r="22" spans="1:10" ht="15.75" x14ac:dyDescent="0.25">
      <c r="A22" s="57"/>
      <c r="B22" s="57"/>
      <c r="C22" s="57"/>
      <c r="D22" s="57"/>
      <c r="E22" s="57"/>
      <c r="F22" s="57"/>
      <c r="G22" s="57"/>
      <c r="H22" s="57"/>
      <c r="I22" s="57"/>
      <c r="J22" s="57"/>
    </row>
    <row r="23" spans="1:10" ht="15.75" x14ac:dyDescent="0.25">
      <c r="A23" s="57"/>
      <c r="B23" s="58" t="s">
        <v>38</v>
      </c>
      <c r="C23" s="57"/>
      <c r="D23" s="57"/>
      <c r="E23" s="57"/>
      <c r="F23" s="57"/>
      <c r="G23" s="57"/>
      <c r="H23" s="201">
        <f>H18</f>
        <v>10803.459079999999</v>
      </c>
      <c r="I23" s="201">
        <f>I18</f>
        <v>3734.0729099999962</v>
      </c>
      <c r="J23" s="134">
        <v>5</v>
      </c>
    </row>
    <row r="25" spans="1:10" x14ac:dyDescent="0.25">
      <c r="H25" s="76"/>
    </row>
  </sheetData>
  <mergeCells count="3">
    <mergeCell ref="A8:J8"/>
    <mergeCell ref="A13:J13"/>
    <mergeCell ref="A20:J20"/>
  </mergeCells>
  <phoneticPr fontId="0" type="noConversion"/>
  <printOptions horizontalCentered="1"/>
  <pageMargins left="0.31496062992125984" right="0.31496062992125984" top="0.59055118110236227" bottom="0.39370078740157483" header="0.31496062992125984" footer="0.31496062992125984"/>
  <pageSetup paperSize="9" scale="78" orientation="landscape" r:id="rId1"/>
  <headerFooter differentFirst="1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4"/>
  <sheetViews>
    <sheetView workbookViewId="0">
      <selection activeCell="W13" sqref="W13"/>
    </sheetView>
  </sheetViews>
  <sheetFormatPr defaultRowHeight="15" x14ac:dyDescent="0.25"/>
  <cols>
    <col min="1" max="1" width="5.28515625" customWidth="1"/>
    <col min="2" max="2" width="18.7109375" customWidth="1"/>
    <col min="5" max="5" width="9.140625" customWidth="1"/>
    <col min="6" max="6" width="10.140625" customWidth="1"/>
    <col min="7" max="7" width="9.5703125" customWidth="1"/>
    <col min="8" max="8" width="8.42578125" customWidth="1"/>
    <col min="10" max="10" width="12" customWidth="1"/>
    <col min="11" max="11" width="11.85546875" customWidth="1"/>
    <col min="13" max="13" width="12.28515625" customWidth="1"/>
    <col min="14" max="14" width="11.7109375" customWidth="1"/>
    <col min="15" max="15" width="11.85546875" customWidth="1"/>
    <col min="17" max="18" width="12.140625" customWidth="1"/>
    <col min="19" max="19" width="11.85546875" customWidth="1"/>
    <col min="21" max="21" width="12.28515625" customWidth="1"/>
    <col min="22" max="22" width="12" customWidth="1"/>
    <col min="23" max="23" width="12.42578125" customWidth="1"/>
    <col min="25" max="25" width="13.140625" bestFit="1" customWidth="1"/>
  </cols>
  <sheetData>
    <row r="1" spans="1:25" ht="15.75" x14ac:dyDescent="0.25">
      <c r="A1" s="360" t="s">
        <v>373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Y1" s="360"/>
    </row>
    <row r="2" spans="1:25" ht="15.75" x14ac:dyDescent="0.25">
      <c r="A2" s="360" t="s">
        <v>395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s="360"/>
      <c r="S2" s="360"/>
      <c r="T2" s="360"/>
      <c r="U2" s="360"/>
      <c r="V2" s="360"/>
      <c r="W2" s="360"/>
      <c r="X2" s="360"/>
      <c r="Y2" s="360"/>
    </row>
    <row r="3" spans="1:25" ht="15.75" x14ac:dyDescent="0.25">
      <c r="A3" s="360" t="s">
        <v>398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360"/>
      <c r="U3" s="360"/>
      <c r="V3" s="360"/>
      <c r="W3" s="360"/>
      <c r="X3" s="360"/>
      <c r="Y3" s="360"/>
    </row>
    <row r="4" spans="1:25" ht="15.75" x14ac:dyDescent="0.25">
      <c r="A4" s="184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5"/>
      <c r="S4" s="185"/>
      <c r="T4" s="186"/>
      <c r="U4" s="186"/>
      <c r="V4" s="186"/>
      <c r="W4" s="186"/>
      <c r="X4" s="186"/>
      <c r="Y4" s="186"/>
    </row>
    <row r="5" spans="1:25" ht="15.75" x14ac:dyDescent="0.25">
      <c r="A5" s="355" t="s">
        <v>2</v>
      </c>
      <c r="B5" s="355" t="s">
        <v>374</v>
      </c>
      <c r="C5" s="355" t="s">
        <v>375</v>
      </c>
      <c r="D5" s="355"/>
      <c r="E5" s="355"/>
      <c r="F5" s="355" t="s">
        <v>376</v>
      </c>
      <c r="G5" s="355"/>
      <c r="H5" s="355"/>
      <c r="I5" s="355"/>
      <c r="J5" s="355" t="s">
        <v>377</v>
      </c>
      <c r="K5" s="355"/>
      <c r="L5" s="355"/>
      <c r="M5" s="355"/>
      <c r="N5" s="355"/>
      <c r="O5" s="355"/>
      <c r="P5" s="355"/>
      <c r="Q5" s="355"/>
      <c r="R5" s="355" t="s">
        <v>378</v>
      </c>
      <c r="S5" s="355"/>
      <c r="T5" s="355"/>
      <c r="U5" s="355"/>
      <c r="V5" s="355"/>
      <c r="W5" s="355"/>
      <c r="X5" s="355"/>
      <c r="Y5" s="355"/>
    </row>
    <row r="6" spans="1:25" ht="15.75" x14ac:dyDescent="0.25">
      <c r="A6" s="355"/>
      <c r="B6" s="355"/>
      <c r="C6" s="355"/>
      <c r="D6" s="355"/>
      <c r="E6" s="355"/>
      <c r="F6" s="355"/>
      <c r="G6" s="355"/>
      <c r="H6" s="355"/>
      <c r="I6" s="355"/>
      <c r="J6" s="355" t="s">
        <v>379</v>
      </c>
      <c r="K6" s="355"/>
      <c r="L6" s="355"/>
      <c r="M6" s="355"/>
      <c r="N6" s="355"/>
      <c r="O6" s="355"/>
      <c r="P6" s="355"/>
      <c r="Q6" s="355"/>
      <c r="R6" s="355" t="s">
        <v>379</v>
      </c>
      <c r="S6" s="355"/>
      <c r="T6" s="355"/>
      <c r="U6" s="355"/>
      <c r="V6" s="355"/>
      <c r="W6" s="355"/>
      <c r="X6" s="355"/>
      <c r="Y6" s="355"/>
    </row>
    <row r="7" spans="1:25" ht="40.5" customHeight="1" x14ac:dyDescent="0.25">
      <c r="A7" s="355"/>
      <c r="B7" s="355"/>
      <c r="C7" s="355"/>
      <c r="D7" s="355"/>
      <c r="E7" s="355"/>
      <c r="F7" s="356" t="s">
        <v>380</v>
      </c>
      <c r="G7" s="356"/>
      <c r="H7" s="355" t="s">
        <v>381</v>
      </c>
      <c r="I7" s="355"/>
      <c r="J7" s="355" t="s">
        <v>382</v>
      </c>
      <c r="K7" s="355"/>
      <c r="L7" s="355"/>
      <c r="M7" s="355"/>
      <c r="N7" s="355" t="s">
        <v>383</v>
      </c>
      <c r="O7" s="355"/>
      <c r="P7" s="355"/>
      <c r="Q7" s="355"/>
      <c r="R7" s="355" t="s">
        <v>382</v>
      </c>
      <c r="S7" s="355"/>
      <c r="T7" s="355"/>
      <c r="U7" s="355"/>
      <c r="V7" s="355" t="s">
        <v>383</v>
      </c>
      <c r="W7" s="355"/>
      <c r="X7" s="355"/>
      <c r="Y7" s="355"/>
    </row>
    <row r="8" spans="1:25" x14ac:dyDescent="0.25">
      <c r="A8" s="355"/>
      <c r="B8" s="355"/>
      <c r="C8" s="355" t="s">
        <v>384</v>
      </c>
      <c r="D8" s="355" t="s">
        <v>385</v>
      </c>
      <c r="E8" s="357" t="s">
        <v>386</v>
      </c>
      <c r="F8" s="356" t="s">
        <v>387</v>
      </c>
      <c r="G8" s="356" t="s">
        <v>388</v>
      </c>
      <c r="H8" s="356" t="s">
        <v>387</v>
      </c>
      <c r="I8" s="355" t="s">
        <v>389</v>
      </c>
      <c r="J8" s="356" t="s">
        <v>18</v>
      </c>
      <c r="K8" s="355" t="s">
        <v>390</v>
      </c>
      <c r="L8" s="355"/>
      <c r="M8" s="355" t="s">
        <v>391</v>
      </c>
      <c r="N8" s="356" t="s">
        <v>18</v>
      </c>
      <c r="O8" s="355" t="s">
        <v>390</v>
      </c>
      <c r="P8" s="355"/>
      <c r="Q8" s="355" t="s">
        <v>391</v>
      </c>
      <c r="R8" s="356" t="s">
        <v>18</v>
      </c>
      <c r="S8" s="355" t="s">
        <v>390</v>
      </c>
      <c r="T8" s="355"/>
      <c r="U8" s="355" t="s">
        <v>391</v>
      </c>
      <c r="V8" s="356" t="s">
        <v>18</v>
      </c>
      <c r="W8" s="355" t="s">
        <v>390</v>
      </c>
      <c r="X8" s="355"/>
      <c r="Y8" s="355" t="s">
        <v>391</v>
      </c>
    </row>
    <row r="9" spans="1:25" x14ac:dyDescent="0.25">
      <c r="A9" s="355"/>
      <c r="B9" s="355"/>
      <c r="C9" s="355"/>
      <c r="D9" s="355"/>
      <c r="E9" s="358"/>
      <c r="F9" s="356"/>
      <c r="G9" s="356"/>
      <c r="H9" s="356"/>
      <c r="I9" s="355"/>
      <c r="J9" s="356"/>
      <c r="K9" s="355"/>
      <c r="L9" s="355"/>
      <c r="M9" s="355"/>
      <c r="N9" s="356"/>
      <c r="O9" s="355"/>
      <c r="P9" s="355"/>
      <c r="Q9" s="355"/>
      <c r="R9" s="356"/>
      <c r="S9" s="355"/>
      <c r="T9" s="355"/>
      <c r="U9" s="355"/>
      <c r="V9" s="356"/>
      <c r="W9" s="355"/>
      <c r="X9" s="355"/>
      <c r="Y9" s="355"/>
    </row>
    <row r="10" spans="1:25" ht="15.75" x14ac:dyDescent="0.25">
      <c r="A10" s="355"/>
      <c r="B10" s="355"/>
      <c r="C10" s="355"/>
      <c r="D10" s="355"/>
      <c r="E10" s="358"/>
      <c r="F10" s="356"/>
      <c r="G10" s="356"/>
      <c r="H10" s="356"/>
      <c r="I10" s="355"/>
      <c r="J10" s="356"/>
      <c r="K10" s="355" t="s">
        <v>387</v>
      </c>
      <c r="L10" s="187" t="s">
        <v>392</v>
      </c>
      <c r="M10" s="355"/>
      <c r="N10" s="356"/>
      <c r="O10" s="355" t="s">
        <v>387</v>
      </c>
      <c r="P10" s="187" t="s">
        <v>392</v>
      </c>
      <c r="Q10" s="355"/>
      <c r="R10" s="356"/>
      <c r="S10" s="355" t="s">
        <v>387</v>
      </c>
      <c r="T10" s="187" t="s">
        <v>392</v>
      </c>
      <c r="U10" s="355"/>
      <c r="V10" s="356"/>
      <c r="W10" s="355" t="s">
        <v>387</v>
      </c>
      <c r="X10" s="187" t="s">
        <v>392</v>
      </c>
      <c r="Y10" s="355"/>
    </row>
    <row r="11" spans="1:25" ht="31.5" x14ac:dyDescent="0.25">
      <c r="A11" s="355"/>
      <c r="B11" s="355"/>
      <c r="C11" s="355"/>
      <c r="D11" s="355"/>
      <c r="E11" s="359"/>
      <c r="F11" s="356"/>
      <c r="G11" s="356"/>
      <c r="H11" s="356"/>
      <c r="I11" s="355"/>
      <c r="J11" s="356"/>
      <c r="K11" s="355"/>
      <c r="L11" s="187" t="s">
        <v>393</v>
      </c>
      <c r="M11" s="355"/>
      <c r="N11" s="356"/>
      <c r="O11" s="355"/>
      <c r="P11" s="187" t="s">
        <v>393</v>
      </c>
      <c r="Q11" s="355"/>
      <c r="R11" s="356"/>
      <c r="S11" s="355"/>
      <c r="T11" s="187" t="s">
        <v>393</v>
      </c>
      <c r="U11" s="355"/>
      <c r="V11" s="356"/>
      <c r="W11" s="355"/>
      <c r="X11" s="187" t="s">
        <v>393</v>
      </c>
      <c r="Y11" s="355"/>
    </row>
    <row r="12" spans="1:25" ht="15.75" x14ac:dyDescent="0.25">
      <c r="A12" s="187">
        <v>1</v>
      </c>
      <c r="B12" s="187">
        <v>2</v>
      </c>
      <c r="C12" s="187">
        <v>3</v>
      </c>
      <c r="D12" s="187">
        <v>4</v>
      </c>
      <c r="E12" s="187">
        <v>5</v>
      </c>
      <c r="F12" s="188">
        <v>6</v>
      </c>
      <c r="G12" s="188">
        <v>7</v>
      </c>
      <c r="H12" s="188">
        <v>8</v>
      </c>
      <c r="I12" s="187">
        <v>9</v>
      </c>
      <c r="J12" s="188">
        <v>10</v>
      </c>
      <c r="K12" s="187">
        <v>11</v>
      </c>
      <c r="L12" s="187">
        <v>12</v>
      </c>
      <c r="M12" s="187">
        <v>13</v>
      </c>
      <c r="N12" s="188">
        <v>14</v>
      </c>
      <c r="O12" s="187">
        <v>15</v>
      </c>
      <c r="P12" s="187">
        <v>16</v>
      </c>
      <c r="Q12" s="187">
        <v>17</v>
      </c>
      <c r="R12" s="188">
        <v>10</v>
      </c>
      <c r="S12" s="187">
        <v>11</v>
      </c>
      <c r="T12" s="187">
        <v>12</v>
      </c>
      <c r="U12" s="187">
        <v>13</v>
      </c>
      <c r="V12" s="188">
        <v>14</v>
      </c>
      <c r="W12" s="187">
        <v>15</v>
      </c>
      <c r="X12" s="187">
        <v>16</v>
      </c>
      <c r="Y12" s="187">
        <v>17</v>
      </c>
    </row>
    <row r="13" spans="1:25" s="7" customFormat="1" ht="33.75" customHeight="1" x14ac:dyDescent="0.25">
      <c r="A13" s="189">
        <v>1</v>
      </c>
      <c r="B13" s="202" t="s">
        <v>394</v>
      </c>
      <c r="C13" s="190"/>
      <c r="D13" s="190">
        <v>2</v>
      </c>
      <c r="E13" s="190"/>
      <c r="F13" s="267">
        <v>16</v>
      </c>
      <c r="G13" s="190"/>
      <c r="H13" s="197">
        <f>Лист1!E30</f>
        <v>1382.9000000000003</v>
      </c>
      <c r="I13" s="197"/>
      <c r="J13" s="203">
        <f>K13+M13</f>
        <v>65162.535191999996</v>
      </c>
      <c r="K13" s="268">
        <f>(Лист1!F161-Лист1!F160)/1000</f>
        <v>24678.908029999999</v>
      </c>
      <c r="L13" s="197"/>
      <c r="M13" s="203">
        <f>Лист2!C32/1000</f>
        <v>40483.627161999997</v>
      </c>
      <c r="N13" s="203">
        <f>O13+Q13</f>
        <v>54359.076112000002</v>
      </c>
      <c r="O13" s="268">
        <f>K13</f>
        <v>24678.908029999999</v>
      </c>
      <c r="P13" s="197"/>
      <c r="Q13" s="203">
        <f>Лист2!C35/1000</f>
        <v>29680.168082000004</v>
      </c>
      <c r="R13" s="203">
        <f>U13+S13</f>
        <v>49609.260062000001</v>
      </c>
      <c r="S13" s="268">
        <f>K13</f>
        <v>24678.908029999999</v>
      </c>
      <c r="T13" s="197"/>
      <c r="U13" s="203">
        <f>Лист2!D33/1000</f>
        <v>24930.352031999999</v>
      </c>
      <c r="V13" s="203">
        <f>Y13+W13</f>
        <v>45875.187151999999</v>
      </c>
      <c r="W13" s="268">
        <f>S13</f>
        <v>24678.908029999999</v>
      </c>
      <c r="X13" s="190"/>
      <c r="Y13" s="203">
        <f>Лист2!D36/1000</f>
        <v>21196.279122</v>
      </c>
    </row>
    <row r="14" spans="1:25" ht="15.75" x14ac:dyDescent="0.25">
      <c r="A14" s="191"/>
      <c r="B14" s="191"/>
      <c r="C14" s="192"/>
      <c r="D14" s="192"/>
      <c r="E14" s="192"/>
      <c r="F14" s="192"/>
      <c r="G14" s="192"/>
      <c r="H14" s="192"/>
      <c r="I14" s="192"/>
      <c r="J14" s="193"/>
      <c r="K14" s="194"/>
      <c r="L14" s="194"/>
      <c r="M14" s="194"/>
      <c r="N14" s="193"/>
      <c r="O14" s="194"/>
      <c r="P14" s="194"/>
      <c r="Q14" s="194"/>
      <c r="R14" s="193"/>
      <c r="S14" s="194"/>
      <c r="T14" s="194"/>
      <c r="U14" s="194"/>
      <c r="V14" s="193"/>
      <c r="W14" s="194"/>
      <c r="X14" s="194"/>
      <c r="Y14" s="194"/>
    </row>
  </sheetData>
  <mergeCells count="40">
    <mergeCell ref="A1:Y1"/>
    <mergeCell ref="A2:Y2"/>
    <mergeCell ref="A3:Y3"/>
    <mergeCell ref="A5:A11"/>
    <mergeCell ref="B5:B11"/>
    <mergeCell ref="C5:E7"/>
    <mergeCell ref="F5:I6"/>
    <mergeCell ref="J5:Q5"/>
    <mergeCell ref="R5:Y5"/>
    <mergeCell ref="J6:Q6"/>
    <mergeCell ref="H8:H11"/>
    <mergeCell ref="R6:Y6"/>
    <mergeCell ref="F7:G7"/>
    <mergeCell ref="H7:I7"/>
    <mergeCell ref="J7:M7"/>
    <mergeCell ref="N7:Q7"/>
    <mergeCell ref="R7:U7"/>
    <mergeCell ref="V7:Y7"/>
    <mergeCell ref="C8:C11"/>
    <mergeCell ref="D8:D11"/>
    <mergeCell ref="E8:E11"/>
    <mergeCell ref="F8:F11"/>
    <mergeCell ref="G8:G11"/>
    <mergeCell ref="I8:I11"/>
    <mergeCell ref="J8:J11"/>
    <mergeCell ref="K8:L9"/>
    <mergeCell ref="M8:M11"/>
    <mergeCell ref="N8:N11"/>
    <mergeCell ref="Y8:Y11"/>
    <mergeCell ref="K10:K11"/>
    <mergeCell ref="O10:O11"/>
    <mergeCell ref="S10:S11"/>
    <mergeCell ref="O8:P9"/>
    <mergeCell ref="W10:W11"/>
    <mergeCell ref="Q8:Q11"/>
    <mergeCell ref="R8:R11"/>
    <mergeCell ref="S8:T9"/>
    <mergeCell ref="U8:U11"/>
    <mergeCell ref="V8:V11"/>
    <mergeCell ref="W8:X9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"/>
  <sheetViews>
    <sheetView topLeftCell="C1" workbookViewId="0">
      <selection activeCell="K8" sqref="K8:L8"/>
    </sheetView>
  </sheetViews>
  <sheetFormatPr defaultRowHeight="12.75" x14ac:dyDescent="0.25"/>
  <cols>
    <col min="1" max="1" width="6.5703125" style="211" customWidth="1"/>
    <col min="2" max="2" width="40.85546875" style="211" customWidth="1"/>
    <col min="3" max="3" width="11.28515625" style="211" customWidth="1"/>
    <col min="4" max="4" width="14.28515625" style="211" customWidth="1"/>
    <col min="5" max="5" width="11.28515625" style="211" customWidth="1"/>
    <col min="6" max="6" width="10.85546875" style="211" customWidth="1"/>
    <col min="7" max="7" width="11" style="211" customWidth="1"/>
    <col min="8" max="9" width="13.140625" style="211" customWidth="1"/>
    <col min="10" max="10" width="16.140625" style="211" customWidth="1"/>
    <col min="11" max="11" width="11.28515625" style="211" customWidth="1"/>
    <col min="12" max="14" width="13.28515625" style="211" customWidth="1"/>
    <col min="15" max="15" width="12" style="262" customWidth="1"/>
    <col min="16" max="18" width="11.85546875" style="262" customWidth="1"/>
    <col min="19" max="19" width="9.140625" style="262" customWidth="1"/>
    <col min="20" max="22" width="13.28515625" style="262" customWidth="1"/>
    <col min="23" max="23" width="10.42578125" style="211" customWidth="1"/>
    <col min="24" max="24" width="11.5703125" style="211" customWidth="1"/>
    <col min="25" max="25" width="12.140625" style="214" bestFit="1" customWidth="1"/>
    <col min="26" max="26" width="13.42578125" style="214" customWidth="1"/>
    <col min="27" max="256" width="9.140625" style="215"/>
    <col min="257" max="257" width="6.5703125" style="215" customWidth="1"/>
    <col min="258" max="258" width="40.85546875" style="215" customWidth="1"/>
    <col min="259" max="259" width="11.28515625" style="215" customWidth="1"/>
    <col min="260" max="260" width="14.28515625" style="215" customWidth="1"/>
    <col min="261" max="261" width="11.28515625" style="215" customWidth="1"/>
    <col min="262" max="262" width="10.85546875" style="215" customWidth="1"/>
    <col min="263" max="263" width="11" style="215" customWidth="1"/>
    <col min="264" max="265" width="13.140625" style="215" customWidth="1"/>
    <col min="266" max="266" width="16.140625" style="215" customWidth="1"/>
    <col min="267" max="267" width="11.28515625" style="215" customWidth="1"/>
    <col min="268" max="270" width="13.28515625" style="215" customWidth="1"/>
    <col min="271" max="271" width="12" style="215" customWidth="1"/>
    <col min="272" max="274" width="11.85546875" style="215" customWidth="1"/>
    <col min="275" max="275" width="9.140625" style="215" customWidth="1"/>
    <col min="276" max="278" width="13.28515625" style="215" customWidth="1"/>
    <col min="279" max="279" width="10.42578125" style="215" customWidth="1"/>
    <col min="280" max="280" width="11.5703125" style="215" customWidth="1"/>
    <col min="281" max="281" width="12.140625" style="215" bestFit="1" customWidth="1"/>
    <col min="282" max="282" width="13.42578125" style="215" customWidth="1"/>
    <col min="283" max="512" width="9.140625" style="215"/>
    <col min="513" max="513" width="6.5703125" style="215" customWidth="1"/>
    <col min="514" max="514" width="40.85546875" style="215" customWidth="1"/>
    <col min="515" max="515" width="11.28515625" style="215" customWidth="1"/>
    <col min="516" max="516" width="14.28515625" style="215" customWidth="1"/>
    <col min="517" max="517" width="11.28515625" style="215" customWidth="1"/>
    <col min="518" max="518" width="10.85546875" style="215" customWidth="1"/>
    <col min="519" max="519" width="11" style="215" customWidth="1"/>
    <col min="520" max="521" width="13.140625" style="215" customWidth="1"/>
    <col min="522" max="522" width="16.140625" style="215" customWidth="1"/>
    <col min="523" max="523" width="11.28515625" style="215" customWidth="1"/>
    <col min="524" max="526" width="13.28515625" style="215" customWidth="1"/>
    <col min="527" max="527" width="12" style="215" customWidth="1"/>
    <col min="528" max="530" width="11.85546875" style="215" customWidth="1"/>
    <col min="531" max="531" width="9.140625" style="215" customWidth="1"/>
    <col min="532" max="534" width="13.28515625" style="215" customWidth="1"/>
    <col min="535" max="535" width="10.42578125" style="215" customWidth="1"/>
    <col min="536" max="536" width="11.5703125" style="215" customWidth="1"/>
    <col min="537" max="537" width="12.140625" style="215" bestFit="1" customWidth="1"/>
    <col min="538" max="538" width="13.42578125" style="215" customWidth="1"/>
    <col min="539" max="768" width="9.140625" style="215"/>
    <col min="769" max="769" width="6.5703125" style="215" customWidth="1"/>
    <col min="770" max="770" width="40.85546875" style="215" customWidth="1"/>
    <col min="771" max="771" width="11.28515625" style="215" customWidth="1"/>
    <col min="772" max="772" width="14.28515625" style="215" customWidth="1"/>
    <col min="773" max="773" width="11.28515625" style="215" customWidth="1"/>
    <col min="774" max="774" width="10.85546875" style="215" customWidth="1"/>
    <col min="775" max="775" width="11" style="215" customWidth="1"/>
    <col min="776" max="777" width="13.140625" style="215" customWidth="1"/>
    <col min="778" max="778" width="16.140625" style="215" customWidth="1"/>
    <col min="779" max="779" width="11.28515625" style="215" customWidth="1"/>
    <col min="780" max="782" width="13.28515625" style="215" customWidth="1"/>
    <col min="783" max="783" width="12" style="215" customWidth="1"/>
    <col min="784" max="786" width="11.85546875" style="215" customWidth="1"/>
    <col min="787" max="787" width="9.140625" style="215" customWidth="1"/>
    <col min="788" max="790" width="13.28515625" style="215" customWidth="1"/>
    <col min="791" max="791" width="10.42578125" style="215" customWidth="1"/>
    <col min="792" max="792" width="11.5703125" style="215" customWidth="1"/>
    <col min="793" max="793" width="12.140625" style="215" bestFit="1" customWidth="1"/>
    <col min="794" max="794" width="13.42578125" style="215" customWidth="1"/>
    <col min="795" max="1024" width="9.140625" style="215"/>
    <col min="1025" max="1025" width="6.5703125" style="215" customWidth="1"/>
    <col min="1026" max="1026" width="40.85546875" style="215" customWidth="1"/>
    <col min="1027" max="1027" width="11.28515625" style="215" customWidth="1"/>
    <col min="1028" max="1028" width="14.28515625" style="215" customWidth="1"/>
    <col min="1029" max="1029" width="11.28515625" style="215" customWidth="1"/>
    <col min="1030" max="1030" width="10.85546875" style="215" customWidth="1"/>
    <col min="1031" max="1031" width="11" style="215" customWidth="1"/>
    <col min="1032" max="1033" width="13.140625" style="215" customWidth="1"/>
    <col min="1034" max="1034" width="16.140625" style="215" customWidth="1"/>
    <col min="1035" max="1035" width="11.28515625" style="215" customWidth="1"/>
    <col min="1036" max="1038" width="13.28515625" style="215" customWidth="1"/>
    <col min="1039" max="1039" width="12" style="215" customWidth="1"/>
    <col min="1040" max="1042" width="11.85546875" style="215" customWidth="1"/>
    <col min="1043" max="1043" width="9.140625" style="215" customWidth="1"/>
    <col min="1044" max="1046" width="13.28515625" style="215" customWidth="1"/>
    <col min="1047" max="1047" width="10.42578125" style="215" customWidth="1"/>
    <col min="1048" max="1048" width="11.5703125" style="215" customWidth="1"/>
    <col min="1049" max="1049" width="12.140625" style="215" bestFit="1" customWidth="1"/>
    <col min="1050" max="1050" width="13.42578125" style="215" customWidth="1"/>
    <col min="1051" max="1280" width="9.140625" style="215"/>
    <col min="1281" max="1281" width="6.5703125" style="215" customWidth="1"/>
    <col min="1282" max="1282" width="40.85546875" style="215" customWidth="1"/>
    <col min="1283" max="1283" width="11.28515625" style="215" customWidth="1"/>
    <col min="1284" max="1284" width="14.28515625" style="215" customWidth="1"/>
    <col min="1285" max="1285" width="11.28515625" style="215" customWidth="1"/>
    <col min="1286" max="1286" width="10.85546875" style="215" customWidth="1"/>
    <col min="1287" max="1287" width="11" style="215" customWidth="1"/>
    <col min="1288" max="1289" width="13.140625" style="215" customWidth="1"/>
    <col min="1290" max="1290" width="16.140625" style="215" customWidth="1"/>
    <col min="1291" max="1291" width="11.28515625" style="215" customWidth="1"/>
    <col min="1292" max="1294" width="13.28515625" style="215" customWidth="1"/>
    <col min="1295" max="1295" width="12" style="215" customWidth="1"/>
    <col min="1296" max="1298" width="11.85546875" style="215" customWidth="1"/>
    <col min="1299" max="1299" width="9.140625" style="215" customWidth="1"/>
    <col min="1300" max="1302" width="13.28515625" style="215" customWidth="1"/>
    <col min="1303" max="1303" width="10.42578125" style="215" customWidth="1"/>
    <col min="1304" max="1304" width="11.5703125" style="215" customWidth="1"/>
    <col min="1305" max="1305" width="12.140625" style="215" bestFit="1" customWidth="1"/>
    <col min="1306" max="1306" width="13.42578125" style="215" customWidth="1"/>
    <col min="1307" max="1536" width="9.140625" style="215"/>
    <col min="1537" max="1537" width="6.5703125" style="215" customWidth="1"/>
    <col min="1538" max="1538" width="40.85546875" style="215" customWidth="1"/>
    <col min="1539" max="1539" width="11.28515625" style="215" customWidth="1"/>
    <col min="1540" max="1540" width="14.28515625" style="215" customWidth="1"/>
    <col min="1541" max="1541" width="11.28515625" style="215" customWidth="1"/>
    <col min="1542" max="1542" width="10.85546875" style="215" customWidth="1"/>
    <col min="1543" max="1543" width="11" style="215" customWidth="1"/>
    <col min="1544" max="1545" width="13.140625" style="215" customWidth="1"/>
    <col min="1546" max="1546" width="16.140625" style="215" customWidth="1"/>
    <col min="1547" max="1547" width="11.28515625" style="215" customWidth="1"/>
    <col min="1548" max="1550" width="13.28515625" style="215" customWidth="1"/>
    <col min="1551" max="1551" width="12" style="215" customWidth="1"/>
    <col min="1552" max="1554" width="11.85546875" style="215" customWidth="1"/>
    <col min="1555" max="1555" width="9.140625" style="215" customWidth="1"/>
    <col min="1556" max="1558" width="13.28515625" style="215" customWidth="1"/>
    <col min="1559" max="1559" width="10.42578125" style="215" customWidth="1"/>
    <col min="1560" max="1560" width="11.5703125" style="215" customWidth="1"/>
    <col min="1561" max="1561" width="12.140625" style="215" bestFit="1" customWidth="1"/>
    <col min="1562" max="1562" width="13.42578125" style="215" customWidth="1"/>
    <col min="1563" max="1792" width="9.140625" style="215"/>
    <col min="1793" max="1793" width="6.5703125" style="215" customWidth="1"/>
    <col min="1794" max="1794" width="40.85546875" style="215" customWidth="1"/>
    <col min="1795" max="1795" width="11.28515625" style="215" customWidth="1"/>
    <col min="1796" max="1796" width="14.28515625" style="215" customWidth="1"/>
    <col min="1797" max="1797" width="11.28515625" style="215" customWidth="1"/>
    <col min="1798" max="1798" width="10.85546875" style="215" customWidth="1"/>
    <col min="1799" max="1799" width="11" style="215" customWidth="1"/>
    <col min="1800" max="1801" width="13.140625" style="215" customWidth="1"/>
    <col min="1802" max="1802" width="16.140625" style="215" customWidth="1"/>
    <col min="1803" max="1803" width="11.28515625" style="215" customWidth="1"/>
    <col min="1804" max="1806" width="13.28515625" style="215" customWidth="1"/>
    <col min="1807" max="1807" width="12" style="215" customWidth="1"/>
    <col min="1808" max="1810" width="11.85546875" style="215" customWidth="1"/>
    <col min="1811" max="1811" width="9.140625" style="215" customWidth="1"/>
    <col min="1812" max="1814" width="13.28515625" style="215" customWidth="1"/>
    <col min="1815" max="1815" width="10.42578125" style="215" customWidth="1"/>
    <col min="1816" max="1816" width="11.5703125" style="215" customWidth="1"/>
    <col min="1817" max="1817" width="12.140625" style="215" bestFit="1" customWidth="1"/>
    <col min="1818" max="1818" width="13.42578125" style="215" customWidth="1"/>
    <col min="1819" max="2048" width="9.140625" style="215"/>
    <col min="2049" max="2049" width="6.5703125" style="215" customWidth="1"/>
    <col min="2050" max="2050" width="40.85546875" style="215" customWidth="1"/>
    <col min="2051" max="2051" width="11.28515625" style="215" customWidth="1"/>
    <col min="2052" max="2052" width="14.28515625" style="215" customWidth="1"/>
    <col min="2053" max="2053" width="11.28515625" style="215" customWidth="1"/>
    <col min="2054" max="2054" width="10.85546875" style="215" customWidth="1"/>
    <col min="2055" max="2055" width="11" style="215" customWidth="1"/>
    <col min="2056" max="2057" width="13.140625" style="215" customWidth="1"/>
    <col min="2058" max="2058" width="16.140625" style="215" customWidth="1"/>
    <col min="2059" max="2059" width="11.28515625" style="215" customWidth="1"/>
    <col min="2060" max="2062" width="13.28515625" style="215" customWidth="1"/>
    <col min="2063" max="2063" width="12" style="215" customWidth="1"/>
    <col min="2064" max="2066" width="11.85546875" style="215" customWidth="1"/>
    <col min="2067" max="2067" width="9.140625" style="215" customWidth="1"/>
    <col min="2068" max="2070" width="13.28515625" style="215" customWidth="1"/>
    <col min="2071" max="2071" width="10.42578125" style="215" customWidth="1"/>
    <col min="2072" max="2072" width="11.5703125" style="215" customWidth="1"/>
    <col min="2073" max="2073" width="12.140625" style="215" bestFit="1" customWidth="1"/>
    <col min="2074" max="2074" width="13.42578125" style="215" customWidth="1"/>
    <col min="2075" max="2304" width="9.140625" style="215"/>
    <col min="2305" max="2305" width="6.5703125" style="215" customWidth="1"/>
    <col min="2306" max="2306" width="40.85546875" style="215" customWidth="1"/>
    <col min="2307" max="2307" width="11.28515625" style="215" customWidth="1"/>
    <col min="2308" max="2308" width="14.28515625" style="215" customWidth="1"/>
    <col min="2309" max="2309" width="11.28515625" style="215" customWidth="1"/>
    <col min="2310" max="2310" width="10.85546875" style="215" customWidth="1"/>
    <col min="2311" max="2311" width="11" style="215" customWidth="1"/>
    <col min="2312" max="2313" width="13.140625" style="215" customWidth="1"/>
    <col min="2314" max="2314" width="16.140625" style="215" customWidth="1"/>
    <col min="2315" max="2315" width="11.28515625" style="215" customWidth="1"/>
    <col min="2316" max="2318" width="13.28515625" style="215" customWidth="1"/>
    <col min="2319" max="2319" width="12" style="215" customWidth="1"/>
    <col min="2320" max="2322" width="11.85546875" style="215" customWidth="1"/>
    <col min="2323" max="2323" width="9.140625" style="215" customWidth="1"/>
    <col min="2324" max="2326" width="13.28515625" style="215" customWidth="1"/>
    <col min="2327" max="2327" width="10.42578125" style="215" customWidth="1"/>
    <col min="2328" max="2328" width="11.5703125" style="215" customWidth="1"/>
    <col min="2329" max="2329" width="12.140625" style="215" bestFit="1" customWidth="1"/>
    <col min="2330" max="2330" width="13.42578125" style="215" customWidth="1"/>
    <col min="2331" max="2560" width="9.140625" style="215"/>
    <col min="2561" max="2561" width="6.5703125" style="215" customWidth="1"/>
    <col min="2562" max="2562" width="40.85546875" style="215" customWidth="1"/>
    <col min="2563" max="2563" width="11.28515625" style="215" customWidth="1"/>
    <col min="2564" max="2564" width="14.28515625" style="215" customWidth="1"/>
    <col min="2565" max="2565" width="11.28515625" style="215" customWidth="1"/>
    <col min="2566" max="2566" width="10.85546875" style="215" customWidth="1"/>
    <col min="2567" max="2567" width="11" style="215" customWidth="1"/>
    <col min="2568" max="2569" width="13.140625" style="215" customWidth="1"/>
    <col min="2570" max="2570" width="16.140625" style="215" customWidth="1"/>
    <col min="2571" max="2571" width="11.28515625" style="215" customWidth="1"/>
    <col min="2572" max="2574" width="13.28515625" style="215" customWidth="1"/>
    <col min="2575" max="2575" width="12" style="215" customWidth="1"/>
    <col min="2576" max="2578" width="11.85546875" style="215" customWidth="1"/>
    <col min="2579" max="2579" width="9.140625" style="215" customWidth="1"/>
    <col min="2580" max="2582" width="13.28515625" style="215" customWidth="1"/>
    <col min="2583" max="2583" width="10.42578125" style="215" customWidth="1"/>
    <col min="2584" max="2584" width="11.5703125" style="215" customWidth="1"/>
    <col min="2585" max="2585" width="12.140625" style="215" bestFit="1" customWidth="1"/>
    <col min="2586" max="2586" width="13.42578125" style="215" customWidth="1"/>
    <col min="2587" max="2816" width="9.140625" style="215"/>
    <col min="2817" max="2817" width="6.5703125" style="215" customWidth="1"/>
    <col min="2818" max="2818" width="40.85546875" style="215" customWidth="1"/>
    <col min="2819" max="2819" width="11.28515625" style="215" customWidth="1"/>
    <col min="2820" max="2820" width="14.28515625" style="215" customWidth="1"/>
    <col min="2821" max="2821" width="11.28515625" style="215" customWidth="1"/>
    <col min="2822" max="2822" width="10.85546875" style="215" customWidth="1"/>
    <col min="2823" max="2823" width="11" style="215" customWidth="1"/>
    <col min="2824" max="2825" width="13.140625" style="215" customWidth="1"/>
    <col min="2826" max="2826" width="16.140625" style="215" customWidth="1"/>
    <col min="2827" max="2827" width="11.28515625" style="215" customWidth="1"/>
    <col min="2828" max="2830" width="13.28515625" style="215" customWidth="1"/>
    <col min="2831" max="2831" width="12" style="215" customWidth="1"/>
    <col min="2832" max="2834" width="11.85546875" style="215" customWidth="1"/>
    <col min="2835" max="2835" width="9.140625" style="215" customWidth="1"/>
    <col min="2836" max="2838" width="13.28515625" style="215" customWidth="1"/>
    <col min="2839" max="2839" width="10.42578125" style="215" customWidth="1"/>
    <col min="2840" max="2840" width="11.5703125" style="215" customWidth="1"/>
    <col min="2841" max="2841" width="12.140625" style="215" bestFit="1" customWidth="1"/>
    <col min="2842" max="2842" width="13.42578125" style="215" customWidth="1"/>
    <col min="2843" max="3072" width="9.140625" style="215"/>
    <col min="3073" max="3073" width="6.5703125" style="215" customWidth="1"/>
    <col min="3074" max="3074" width="40.85546875" style="215" customWidth="1"/>
    <col min="3075" max="3075" width="11.28515625" style="215" customWidth="1"/>
    <col min="3076" max="3076" width="14.28515625" style="215" customWidth="1"/>
    <col min="3077" max="3077" width="11.28515625" style="215" customWidth="1"/>
    <col min="3078" max="3078" width="10.85546875" style="215" customWidth="1"/>
    <col min="3079" max="3079" width="11" style="215" customWidth="1"/>
    <col min="3080" max="3081" width="13.140625" style="215" customWidth="1"/>
    <col min="3082" max="3082" width="16.140625" style="215" customWidth="1"/>
    <col min="3083" max="3083" width="11.28515625" style="215" customWidth="1"/>
    <col min="3084" max="3086" width="13.28515625" style="215" customWidth="1"/>
    <col min="3087" max="3087" width="12" style="215" customWidth="1"/>
    <col min="3088" max="3090" width="11.85546875" style="215" customWidth="1"/>
    <col min="3091" max="3091" width="9.140625" style="215" customWidth="1"/>
    <col min="3092" max="3094" width="13.28515625" style="215" customWidth="1"/>
    <col min="3095" max="3095" width="10.42578125" style="215" customWidth="1"/>
    <col min="3096" max="3096" width="11.5703125" style="215" customWidth="1"/>
    <col min="3097" max="3097" width="12.140625" style="215" bestFit="1" customWidth="1"/>
    <col min="3098" max="3098" width="13.42578125" style="215" customWidth="1"/>
    <col min="3099" max="3328" width="9.140625" style="215"/>
    <col min="3329" max="3329" width="6.5703125" style="215" customWidth="1"/>
    <col min="3330" max="3330" width="40.85546875" style="215" customWidth="1"/>
    <col min="3331" max="3331" width="11.28515625" style="215" customWidth="1"/>
    <col min="3332" max="3332" width="14.28515625" style="215" customWidth="1"/>
    <col min="3333" max="3333" width="11.28515625" style="215" customWidth="1"/>
    <col min="3334" max="3334" width="10.85546875" style="215" customWidth="1"/>
    <col min="3335" max="3335" width="11" style="215" customWidth="1"/>
    <col min="3336" max="3337" width="13.140625" style="215" customWidth="1"/>
    <col min="3338" max="3338" width="16.140625" style="215" customWidth="1"/>
    <col min="3339" max="3339" width="11.28515625" style="215" customWidth="1"/>
    <col min="3340" max="3342" width="13.28515625" style="215" customWidth="1"/>
    <col min="3343" max="3343" width="12" style="215" customWidth="1"/>
    <col min="3344" max="3346" width="11.85546875" style="215" customWidth="1"/>
    <col min="3347" max="3347" width="9.140625" style="215" customWidth="1"/>
    <col min="3348" max="3350" width="13.28515625" style="215" customWidth="1"/>
    <col min="3351" max="3351" width="10.42578125" style="215" customWidth="1"/>
    <col min="3352" max="3352" width="11.5703125" style="215" customWidth="1"/>
    <col min="3353" max="3353" width="12.140625" style="215" bestFit="1" customWidth="1"/>
    <col min="3354" max="3354" width="13.42578125" style="215" customWidth="1"/>
    <col min="3355" max="3584" width="9.140625" style="215"/>
    <col min="3585" max="3585" width="6.5703125" style="215" customWidth="1"/>
    <col min="3586" max="3586" width="40.85546875" style="215" customWidth="1"/>
    <col min="3587" max="3587" width="11.28515625" style="215" customWidth="1"/>
    <col min="3588" max="3588" width="14.28515625" style="215" customWidth="1"/>
    <col min="3589" max="3589" width="11.28515625" style="215" customWidth="1"/>
    <col min="3590" max="3590" width="10.85546875" style="215" customWidth="1"/>
    <col min="3591" max="3591" width="11" style="215" customWidth="1"/>
    <col min="3592" max="3593" width="13.140625" style="215" customWidth="1"/>
    <col min="3594" max="3594" width="16.140625" style="215" customWidth="1"/>
    <col min="3595" max="3595" width="11.28515625" style="215" customWidth="1"/>
    <col min="3596" max="3598" width="13.28515625" style="215" customWidth="1"/>
    <col min="3599" max="3599" width="12" style="215" customWidth="1"/>
    <col min="3600" max="3602" width="11.85546875" style="215" customWidth="1"/>
    <col min="3603" max="3603" width="9.140625" style="215" customWidth="1"/>
    <col min="3604" max="3606" width="13.28515625" style="215" customWidth="1"/>
    <col min="3607" max="3607" width="10.42578125" style="215" customWidth="1"/>
    <col min="3608" max="3608" width="11.5703125" style="215" customWidth="1"/>
    <col min="3609" max="3609" width="12.140625" style="215" bestFit="1" customWidth="1"/>
    <col min="3610" max="3610" width="13.42578125" style="215" customWidth="1"/>
    <col min="3611" max="3840" width="9.140625" style="215"/>
    <col min="3841" max="3841" width="6.5703125" style="215" customWidth="1"/>
    <col min="3842" max="3842" width="40.85546875" style="215" customWidth="1"/>
    <col min="3843" max="3843" width="11.28515625" style="215" customWidth="1"/>
    <col min="3844" max="3844" width="14.28515625" style="215" customWidth="1"/>
    <col min="3845" max="3845" width="11.28515625" style="215" customWidth="1"/>
    <col min="3846" max="3846" width="10.85546875" style="215" customWidth="1"/>
    <col min="3847" max="3847" width="11" style="215" customWidth="1"/>
    <col min="3848" max="3849" width="13.140625" style="215" customWidth="1"/>
    <col min="3850" max="3850" width="16.140625" style="215" customWidth="1"/>
    <col min="3851" max="3851" width="11.28515625" style="215" customWidth="1"/>
    <col min="3852" max="3854" width="13.28515625" style="215" customWidth="1"/>
    <col min="3855" max="3855" width="12" style="215" customWidth="1"/>
    <col min="3856" max="3858" width="11.85546875" style="215" customWidth="1"/>
    <col min="3859" max="3859" width="9.140625" style="215" customWidth="1"/>
    <col min="3860" max="3862" width="13.28515625" style="215" customWidth="1"/>
    <col min="3863" max="3863" width="10.42578125" style="215" customWidth="1"/>
    <col min="3864" max="3864" width="11.5703125" style="215" customWidth="1"/>
    <col min="3865" max="3865" width="12.140625" style="215" bestFit="1" customWidth="1"/>
    <col min="3866" max="3866" width="13.42578125" style="215" customWidth="1"/>
    <col min="3867" max="4096" width="9.140625" style="215"/>
    <col min="4097" max="4097" width="6.5703125" style="215" customWidth="1"/>
    <col min="4098" max="4098" width="40.85546875" style="215" customWidth="1"/>
    <col min="4099" max="4099" width="11.28515625" style="215" customWidth="1"/>
    <col min="4100" max="4100" width="14.28515625" style="215" customWidth="1"/>
    <col min="4101" max="4101" width="11.28515625" style="215" customWidth="1"/>
    <col min="4102" max="4102" width="10.85546875" style="215" customWidth="1"/>
    <col min="4103" max="4103" width="11" style="215" customWidth="1"/>
    <col min="4104" max="4105" width="13.140625" style="215" customWidth="1"/>
    <col min="4106" max="4106" width="16.140625" style="215" customWidth="1"/>
    <col min="4107" max="4107" width="11.28515625" style="215" customWidth="1"/>
    <col min="4108" max="4110" width="13.28515625" style="215" customWidth="1"/>
    <col min="4111" max="4111" width="12" style="215" customWidth="1"/>
    <col min="4112" max="4114" width="11.85546875" style="215" customWidth="1"/>
    <col min="4115" max="4115" width="9.140625" style="215" customWidth="1"/>
    <col min="4116" max="4118" width="13.28515625" style="215" customWidth="1"/>
    <col min="4119" max="4119" width="10.42578125" style="215" customWidth="1"/>
    <col min="4120" max="4120" width="11.5703125" style="215" customWidth="1"/>
    <col min="4121" max="4121" width="12.140625" style="215" bestFit="1" customWidth="1"/>
    <col min="4122" max="4122" width="13.42578125" style="215" customWidth="1"/>
    <col min="4123" max="4352" width="9.140625" style="215"/>
    <col min="4353" max="4353" width="6.5703125" style="215" customWidth="1"/>
    <col min="4354" max="4354" width="40.85546875" style="215" customWidth="1"/>
    <col min="4355" max="4355" width="11.28515625" style="215" customWidth="1"/>
    <col min="4356" max="4356" width="14.28515625" style="215" customWidth="1"/>
    <col min="4357" max="4357" width="11.28515625" style="215" customWidth="1"/>
    <col min="4358" max="4358" width="10.85546875" style="215" customWidth="1"/>
    <col min="4359" max="4359" width="11" style="215" customWidth="1"/>
    <col min="4360" max="4361" width="13.140625" style="215" customWidth="1"/>
    <col min="4362" max="4362" width="16.140625" style="215" customWidth="1"/>
    <col min="4363" max="4363" width="11.28515625" style="215" customWidth="1"/>
    <col min="4364" max="4366" width="13.28515625" style="215" customWidth="1"/>
    <col min="4367" max="4367" width="12" style="215" customWidth="1"/>
    <col min="4368" max="4370" width="11.85546875" style="215" customWidth="1"/>
    <col min="4371" max="4371" width="9.140625" style="215" customWidth="1"/>
    <col min="4372" max="4374" width="13.28515625" style="215" customWidth="1"/>
    <col min="4375" max="4375" width="10.42578125" style="215" customWidth="1"/>
    <col min="4376" max="4376" width="11.5703125" style="215" customWidth="1"/>
    <col min="4377" max="4377" width="12.140625" style="215" bestFit="1" customWidth="1"/>
    <col min="4378" max="4378" width="13.42578125" style="215" customWidth="1"/>
    <col min="4379" max="4608" width="9.140625" style="215"/>
    <col min="4609" max="4609" width="6.5703125" style="215" customWidth="1"/>
    <col min="4610" max="4610" width="40.85546875" style="215" customWidth="1"/>
    <col min="4611" max="4611" width="11.28515625" style="215" customWidth="1"/>
    <col min="4612" max="4612" width="14.28515625" style="215" customWidth="1"/>
    <col min="4613" max="4613" width="11.28515625" style="215" customWidth="1"/>
    <col min="4614" max="4614" width="10.85546875" style="215" customWidth="1"/>
    <col min="4615" max="4615" width="11" style="215" customWidth="1"/>
    <col min="4616" max="4617" width="13.140625" style="215" customWidth="1"/>
    <col min="4618" max="4618" width="16.140625" style="215" customWidth="1"/>
    <col min="4619" max="4619" width="11.28515625" style="215" customWidth="1"/>
    <col min="4620" max="4622" width="13.28515625" style="215" customWidth="1"/>
    <col min="4623" max="4623" width="12" style="215" customWidth="1"/>
    <col min="4624" max="4626" width="11.85546875" style="215" customWidth="1"/>
    <col min="4627" max="4627" width="9.140625" style="215" customWidth="1"/>
    <col min="4628" max="4630" width="13.28515625" style="215" customWidth="1"/>
    <col min="4631" max="4631" width="10.42578125" style="215" customWidth="1"/>
    <col min="4632" max="4632" width="11.5703125" style="215" customWidth="1"/>
    <col min="4633" max="4633" width="12.140625" style="215" bestFit="1" customWidth="1"/>
    <col min="4634" max="4634" width="13.42578125" style="215" customWidth="1"/>
    <col min="4635" max="4864" width="9.140625" style="215"/>
    <col min="4865" max="4865" width="6.5703125" style="215" customWidth="1"/>
    <col min="4866" max="4866" width="40.85546875" style="215" customWidth="1"/>
    <col min="4867" max="4867" width="11.28515625" style="215" customWidth="1"/>
    <col min="4868" max="4868" width="14.28515625" style="215" customWidth="1"/>
    <col min="4869" max="4869" width="11.28515625" style="215" customWidth="1"/>
    <col min="4870" max="4870" width="10.85546875" style="215" customWidth="1"/>
    <col min="4871" max="4871" width="11" style="215" customWidth="1"/>
    <col min="4872" max="4873" width="13.140625" style="215" customWidth="1"/>
    <col min="4874" max="4874" width="16.140625" style="215" customWidth="1"/>
    <col min="4875" max="4875" width="11.28515625" style="215" customWidth="1"/>
    <col min="4876" max="4878" width="13.28515625" style="215" customWidth="1"/>
    <col min="4879" max="4879" width="12" style="215" customWidth="1"/>
    <col min="4880" max="4882" width="11.85546875" style="215" customWidth="1"/>
    <col min="4883" max="4883" width="9.140625" style="215" customWidth="1"/>
    <col min="4884" max="4886" width="13.28515625" style="215" customWidth="1"/>
    <col min="4887" max="4887" width="10.42578125" style="215" customWidth="1"/>
    <col min="4888" max="4888" width="11.5703125" style="215" customWidth="1"/>
    <col min="4889" max="4889" width="12.140625" style="215" bestFit="1" customWidth="1"/>
    <col min="4890" max="4890" width="13.42578125" style="215" customWidth="1"/>
    <col min="4891" max="5120" width="9.140625" style="215"/>
    <col min="5121" max="5121" width="6.5703125" style="215" customWidth="1"/>
    <col min="5122" max="5122" width="40.85546875" style="215" customWidth="1"/>
    <col min="5123" max="5123" width="11.28515625" style="215" customWidth="1"/>
    <col min="5124" max="5124" width="14.28515625" style="215" customWidth="1"/>
    <col min="5125" max="5125" width="11.28515625" style="215" customWidth="1"/>
    <col min="5126" max="5126" width="10.85546875" style="215" customWidth="1"/>
    <col min="5127" max="5127" width="11" style="215" customWidth="1"/>
    <col min="5128" max="5129" width="13.140625" style="215" customWidth="1"/>
    <col min="5130" max="5130" width="16.140625" style="215" customWidth="1"/>
    <col min="5131" max="5131" width="11.28515625" style="215" customWidth="1"/>
    <col min="5132" max="5134" width="13.28515625" style="215" customWidth="1"/>
    <col min="5135" max="5135" width="12" style="215" customWidth="1"/>
    <col min="5136" max="5138" width="11.85546875" style="215" customWidth="1"/>
    <col min="5139" max="5139" width="9.140625" style="215" customWidth="1"/>
    <col min="5140" max="5142" width="13.28515625" style="215" customWidth="1"/>
    <col min="5143" max="5143" width="10.42578125" style="215" customWidth="1"/>
    <col min="5144" max="5144" width="11.5703125" style="215" customWidth="1"/>
    <col min="5145" max="5145" width="12.140625" style="215" bestFit="1" customWidth="1"/>
    <col min="5146" max="5146" width="13.42578125" style="215" customWidth="1"/>
    <col min="5147" max="5376" width="9.140625" style="215"/>
    <col min="5377" max="5377" width="6.5703125" style="215" customWidth="1"/>
    <col min="5378" max="5378" width="40.85546875" style="215" customWidth="1"/>
    <col min="5379" max="5379" width="11.28515625" style="215" customWidth="1"/>
    <col min="5380" max="5380" width="14.28515625" style="215" customWidth="1"/>
    <col min="5381" max="5381" width="11.28515625" style="215" customWidth="1"/>
    <col min="5382" max="5382" width="10.85546875" style="215" customWidth="1"/>
    <col min="5383" max="5383" width="11" style="215" customWidth="1"/>
    <col min="5384" max="5385" width="13.140625" style="215" customWidth="1"/>
    <col min="5386" max="5386" width="16.140625" style="215" customWidth="1"/>
    <col min="5387" max="5387" width="11.28515625" style="215" customWidth="1"/>
    <col min="5388" max="5390" width="13.28515625" style="215" customWidth="1"/>
    <col min="5391" max="5391" width="12" style="215" customWidth="1"/>
    <col min="5392" max="5394" width="11.85546875" style="215" customWidth="1"/>
    <col min="5395" max="5395" width="9.140625" style="215" customWidth="1"/>
    <col min="5396" max="5398" width="13.28515625" style="215" customWidth="1"/>
    <col min="5399" max="5399" width="10.42578125" style="215" customWidth="1"/>
    <col min="5400" max="5400" width="11.5703125" style="215" customWidth="1"/>
    <col min="5401" max="5401" width="12.140625" style="215" bestFit="1" customWidth="1"/>
    <col min="5402" max="5402" width="13.42578125" style="215" customWidth="1"/>
    <col min="5403" max="5632" width="9.140625" style="215"/>
    <col min="5633" max="5633" width="6.5703125" style="215" customWidth="1"/>
    <col min="5634" max="5634" width="40.85546875" style="215" customWidth="1"/>
    <col min="5635" max="5635" width="11.28515625" style="215" customWidth="1"/>
    <col min="5636" max="5636" width="14.28515625" style="215" customWidth="1"/>
    <col min="5637" max="5637" width="11.28515625" style="215" customWidth="1"/>
    <col min="5638" max="5638" width="10.85546875" style="215" customWidth="1"/>
    <col min="5639" max="5639" width="11" style="215" customWidth="1"/>
    <col min="5640" max="5641" width="13.140625" style="215" customWidth="1"/>
    <col min="5642" max="5642" width="16.140625" style="215" customWidth="1"/>
    <col min="5643" max="5643" width="11.28515625" style="215" customWidth="1"/>
    <col min="5644" max="5646" width="13.28515625" style="215" customWidth="1"/>
    <col min="5647" max="5647" width="12" style="215" customWidth="1"/>
    <col min="5648" max="5650" width="11.85546875" style="215" customWidth="1"/>
    <col min="5651" max="5651" width="9.140625" style="215" customWidth="1"/>
    <col min="5652" max="5654" width="13.28515625" style="215" customWidth="1"/>
    <col min="5655" max="5655" width="10.42578125" style="215" customWidth="1"/>
    <col min="5656" max="5656" width="11.5703125" style="215" customWidth="1"/>
    <col min="5657" max="5657" width="12.140625" style="215" bestFit="1" customWidth="1"/>
    <col min="5658" max="5658" width="13.42578125" style="215" customWidth="1"/>
    <col min="5659" max="5888" width="9.140625" style="215"/>
    <col min="5889" max="5889" width="6.5703125" style="215" customWidth="1"/>
    <col min="5890" max="5890" width="40.85546875" style="215" customWidth="1"/>
    <col min="5891" max="5891" width="11.28515625" style="215" customWidth="1"/>
    <col min="5892" max="5892" width="14.28515625" style="215" customWidth="1"/>
    <col min="5893" max="5893" width="11.28515625" style="215" customWidth="1"/>
    <col min="5894" max="5894" width="10.85546875" style="215" customWidth="1"/>
    <col min="5895" max="5895" width="11" style="215" customWidth="1"/>
    <col min="5896" max="5897" width="13.140625" style="215" customWidth="1"/>
    <col min="5898" max="5898" width="16.140625" style="215" customWidth="1"/>
    <col min="5899" max="5899" width="11.28515625" style="215" customWidth="1"/>
    <col min="5900" max="5902" width="13.28515625" style="215" customWidth="1"/>
    <col min="5903" max="5903" width="12" style="215" customWidth="1"/>
    <col min="5904" max="5906" width="11.85546875" style="215" customWidth="1"/>
    <col min="5907" max="5907" width="9.140625" style="215" customWidth="1"/>
    <col min="5908" max="5910" width="13.28515625" style="215" customWidth="1"/>
    <col min="5911" max="5911" width="10.42578125" style="215" customWidth="1"/>
    <col min="5912" max="5912" width="11.5703125" style="215" customWidth="1"/>
    <col min="5913" max="5913" width="12.140625" style="215" bestFit="1" customWidth="1"/>
    <col min="5914" max="5914" width="13.42578125" style="215" customWidth="1"/>
    <col min="5915" max="6144" width="9.140625" style="215"/>
    <col min="6145" max="6145" width="6.5703125" style="215" customWidth="1"/>
    <col min="6146" max="6146" width="40.85546875" style="215" customWidth="1"/>
    <col min="6147" max="6147" width="11.28515625" style="215" customWidth="1"/>
    <col min="6148" max="6148" width="14.28515625" style="215" customWidth="1"/>
    <col min="6149" max="6149" width="11.28515625" style="215" customWidth="1"/>
    <col min="6150" max="6150" width="10.85546875" style="215" customWidth="1"/>
    <col min="6151" max="6151" width="11" style="215" customWidth="1"/>
    <col min="6152" max="6153" width="13.140625" style="215" customWidth="1"/>
    <col min="6154" max="6154" width="16.140625" style="215" customWidth="1"/>
    <col min="6155" max="6155" width="11.28515625" style="215" customWidth="1"/>
    <col min="6156" max="6158" width="13.28515625" style="215" customWidth="1"/>
    <col min="6159" max="6159" width="12" style="215" customWidth="1"/>
    <col min="6160" max="6162" width="11.85546875" style="215" customWidth="1"/>
    <col min="6163" max="6163" width="9.140625" style="215" customWidth="1"/>
    <col min="6164" max="6166" width="13.28515625" style="215" customWidth="1"/>
    <col min="6167" max="6167" width="10.42578125" style="215" customWidth="1"/>
    <col min="6168" max="6168" width="11.5703125" style="215" customWidth="1"/>
    <col min="6169" max="6169" width="12.140625" style="215" bestFit="1" customWidth="1"/>
    <col min="6170" max="6170" width="13.42578125" style="215" customWidth="1"/>
    <col min="6171" max="6400" width="9.140625" style="215"/>
    <col min="6401" max="6401" width="6.5703125" style="215" customWidth="1"/>
    <col min="6402" max="6402" width="40.85546875" style="215" customWidth="1"/>
    <col min="6403" max="6403" width="11.28515625" style="215" customWidth="1"/>
    <col min="6404" max="6404" width="14.28515625" style="215" customWidth="1"/>
    <col min="6405" max="6405" width="11.28515625" style="215" customWidth="1"/>
    <col min="6406" max="6406" width="10.85546875" style="215" customWidth="1"/>
    <col min="6407" max="6407" width="11" style="215" customWidth="1"/>
    <col min="6408" max="6409" width="13.140625" style="215" customWidth="1"/>
    <col min="6410" max="6410" width="16.140625" style="215" customWidth="1"/>
    <col min="6411" max="6411" width="11.28515625" style="215" customWidth="1"/>
    <col min="6412" max="6414" width="13.28515625" style="215" customWidth="1"/>
    <col min="6415" max="6415" width="12" style="215" customWidth="1"/>
    <col min="6416" max="6418" width="11.85546875" style="215" customWidth="1"/>
    <col min="6419" max="6419" width="9.140625" style="215" customWidth="1"/>
    <col min="6420" max="6422" width="13.28515625" style="215" customWidth="1"/>
    <col min="6423" max="6423" width="10.42578125" style="215" customWidth="1"/>
    <col min="6424" max="6424" width="11.5703125" style="215" customWidth="1"/>
    <col min="6425" max="6425" width="12.140625" style="215" bestFit="1" customWidth="1"/>
    <col min="6426" max="6426" width="13.42578125" style="215" customWidth="1"/>
    <col min="6427" max="6656" width="9.140625" style="215"/>
    <col min="6657" max="6657" width="6.5703125" style="215" customWidth="1"/>
    <col min="6658" max="6658" width="40.85546875" style="215" customWidth="1"/>
    <col min="6659" max="6659" width="11.28515625" style="215" customWidth="1"/>
    <col min="6660" max="6660" width="14.28515625" style="215" customWidth="1"/>
    <col min="6661" max="6661" width="11.28515625" style="215" customWidth="1"/>
    <col min="6662" max="6662" width="10.85546875" style="215" customWidth="1"/>
    <col min="6663" max="6663" width="11" style="215" customWidth="1"/>
    <col min="6664" max="6665" width="13.140625" style="215" customWidth="1"/>
    <col min="6666" max="6666" width="16.140625" style="215" customWidth="1"/>
    <col min="6667" max="6667" width="11.28515625" style="215" customWidth="1"/>
    <col min="6668" max="6670" width="13.28515625" style="215" customWidth="1"/>
    <col min="6671" max="6671" width="12" style="215" customWidth="1"/>
    <col min="6672" max="6674" width="11.85546875" style="215" customWidth="1"/>
    <col min="6675" max="6675" width="9.140625" style="215" customWidth="1"/>
    <col min="6676" max="6678" width="13.28515625" style="215" customWidth="1"/>
    <col min="6679" max="6679" width="10.42578125" style="215" customWidth="1"/>
    <col min="6680" max="6680" width="11.5703125" style="215" customWidth="1"/>
    <col min="6681" max="6681" width="12.140625" style="215" bestFit="1" customWidth="1"/>
    <col min="6682" max="6682" width="13.42578125" style="215" customWidth="1"/>
    <col min="6683" max="6912" width="9.140625" style="215"/>
    <col min="6913" max="6913" width="6.5703125" style="215" customWidth="1"/>
    <col min="6914" max="6914" width="40.85546875" style="215" customWidth="1"/>
    <col min="6915" max="6915" width="11.28515625" style="215" customWidth="1"/>
    <col min="6916" max="6916" width="14.28515625" style="215" customWidth="1"/>
    <col min="6917" max="6917" width="11.28515625" style="215" customWidth="1"/>
    <col min="6918" max="6918" width="10.85546875" style="215" customWidth="1"/>
    <col min="6919" max="6919" width="11" style="215" customWidth="1"/>
    <col min="6920" max="6921" width="13.140625" style="215" customWidth="1"/>
    <col min="6922" max="6922" width="16.140625" style="215" customWidth="1"/>
    <col min="6923" max="6923" width="11.28515625" style="215" customWidth="1"/>
    <col min="6924" max="6926" width="13.28515625" style="215" customWidth="1"/>
    <col min="6927" max="6927" width="12" style="215" customWidth="1"/>
    <col min="6928" max="6930" width="11.85546875" style="215" customWidth="1"/>
    <col min="6931" max="6931" width="9.140625" style="215" customWidth="1"/>
    <col min="6932" max="6934" width="13.28515625" style="215" customWidth="1"/>
    <col min="6935" max="6935" width="10.42578125" style="215" customWidth="1"/>
    <col min="6936" max="6936" width="11.5703125" style="215" customWidth="1"/>
    <col min="6937" max="6937" width="12.140625" style="215" bestFit="1" customWidth="1"/>
    <col min="6938" max="6938" width="13.42578125" style="215" customWidth="1"/>
    <col min="6939" max="7168" width="9.140625" style="215"/>
    <col min="7169" max="7169" width="6.5703125" style="215" customWidth="1"/>
    <col min="7170" max="7170" width="40.85546875" style="215" customWidth="1"/>
    <col min="7171" max="7171" width="11.28515625" style="215" customWidth="1"/>
    <col min="7172" max="7172" width="14.28515625" style="215" customWidth="1"/>
    <col min="7173" max="7173" width="11.28515625" style="215" customWidth="1"/>
    <col min="7174" max="7174" width="10.85546875" style="215" customWidth="1"/>
    <col min="7175" max="7175" width="11" style="215" customWidth="1"/>
    <col min="7176" max="7177" width="13.140625" style="215" customWidth="1"/>
    <col min="7178" max="7178" width="16.140625" style="215" customWidth="1"/>
    <col min="7179" max="7179" width="11.28515625" style="215" customWidth="1"/>
    <col min="7180" max="7182" width="13.28515625" style="215" customWidth="1"/>
    <col min="7183" max="7183" width="12" style="215" customWidth="1"/>
    <col min="7184" max="7186" width="11.85546875" style="215" customWidth="1"/>
    <col min="7187" max="7187" width="9.140625" style="215" customWidth="1"/>
    <col min="7188" max="7190" width="13.28515625" style="215" customWidth="1"/>
    <col min="7191" max="7191" width="10.42578125" style="215" customWidth="1"/>
    <col min="7192" max="7192" width="11.5703125" style="215" customWidth="1"/>
    <col min="7193" max="7193" width="12.140625" style="215" bestFit="1" customWidth="1"/>
    <col min="7194" max="7194" width="13.42578125" style="215" customWidth="1"/>
    <col min="7195" max="7424" width="9.140625" style="215"/>
    <col min="7425" max="7425" width="6.5703125" style="215" customWidth="1"/>
    <col min="7426" max="7426" width="40.85546875" style="215" customWidth="1"/>
    <col min="7427" max="7427" width="11.28515625" style="215" customWidth="1"/>
    <col min="7428" max="7428" width="14.28515625" style="215" customWidth="1"/>
    <col min="7429" max="7429" width="11.28515625" style="215" customWidth="1"/>
    <col min="7430" max="7430" width="10.85546875" style="215" customWidth="1"/>
    <col min="7431" max="7431" width="11" style="215" customWidth="1"/>
    <col min="7432" max="7433" width="13.140625" style="215" customWidth="1"/>
    <col min="7434" max="7434" width="16.140625" style="215" customWidth="1"/>
    <col min="7435" max="7435" width="11.28515625" style="215" customWidth="1"/>
    <col min="7436" max="7438" width="13.28515625" style="215" customWidth="1"/>
    <col min="7439" max="7439" width="12" style="215" customWidth="1"/>
    <col min="7440" max="7442" width="11.85546875" style="215" customWidth="1"/>
    <col min="7443" max="7443" width="9.140625" style="215" customWidth="1"/>
    <col min="7444" max="7446" width="13.28515625" style="215" customWidth="1"/>
    <col min="7447" max="7447" width="10.42578125" style="215" customWidth="1"/>
    <col min="7448" max="7448" width="11.5703125" style="215" customWidth="1"/>
    <col min="7449" max="7449" width="12.140625" style="215" bestFit="1" customWidth="1"/>
    <col min="7450" max="7450" width="13.42578125" style="215" customWidth="1"/>
    <col min="7451" max="7680" width="9.140625" style="215"/>
    <col min="7681" max="7681" width="6.5703125" style="215" customWidth="1"/>
    <col min="7682" max="7682" width="40.85546875" style="215" customWidth="1"/>
    <col min="7683" max="7683" width="11.28515625" style="215" customWidth="1"/>
    <col min="7684" max="7684" width="14.28515625" style="215" customWidth="1"/>
    <col min="7685" max="7685" width="11.28515625" style="215" customWidth="1"/>
    <col min="7686" max="7686" width="10.85546875" style="215" customWidth="1"/>
    <col min="7687" max="7687" width="11" style="215" customWidth="1"/>
    <col min="7688" max="7689" width="13.140625" style="215" customWidth="1"/>
    <col min="7690" max="7690" width="16.140625" style="215" customWidth="1"/>
    <col min="7691" max="7691" width="11.28515625" style="215" customWidth="1"/>
    <col min="7692" max="7694" width="13.28515625" style="215" customWidth="1"/>
    <col min="7695" max="7695" width="12" style="215" customWidth="1"/>
    <col min="7696" max="7698" width="11.85546875" style="215" customWidth="1"/>
    <col min="7699" max="7699" width="9.140625" style="215" customWidth="1"/>
    <col min="7700" max="7702" width="13.28515625" style="215" customWidth="1"/>
    <col min="7703" max="7703" width="10.42578125" style="215" customWidth="1"/>
    <col min="7704" max="7704" width="11.5703125" style="215" customWidth="1"/>
    <col min="7705" max="7705" width="12.140625" style="215" bestFit="1" customWidth="1"/>
    <col min="7706" max="7706" width="13.42578125" style="215" customWidth="1"/>
    <col min="7707" max="7936" width="9.140625" style="215"/>
    <col min="7937" max="7937" width="6.5703125" style="215" customWidth="1"/>
    <col min="7938" max="7938" width="40.85546875" style="215" customWidth="1"/>
    <col min="7939" max="7939" width="11.28515625" style="215" customWidth="1"/>
    <col min="7940" max="7940" width="14.28515625" style="215" customWidth="1"/>
    <col min="7941" max="7941" width="11.28515625" style="215" customWidth="1"/>
    <col min="7942" max="7942" width="10.85546875" style="215" customWidth="1"/>
    <col min="7943" max="7943" width="11" style="215" customWidth="1"/>
    <col min="7944" max="7945" width="13.140625" style="215" customWidth="1"/>
    <col min="7946" max="7946" width="16.140625" style="215" customWidth="1"/>
    <col min="7947" max="7947" width="11.28515625" style="215" customWidth="1"/>
    <col min="7948" max="7950" width="13.28515625" style="215" customWidth="1"/>
    <col min="7951" max="7951" width="12" style="215" customWidth="1"/>
    <col min="7952" max="7954" width="11.85546875" style="215" customWidth="1"/>
    <col min="7955" max="7955" width="9.140625" style="215" customWidth="1"/>
    <col min="7956" max="7958" width="13.28515625" style="215" customWidth="1"/>
    <col min="7959" max="7959" width="10.42578125" style="215" customWidth="1"/>
    <col min="7960" max="7960" width="11.5703125" style="215" customWidth="1"/>
    <col min="7961" max="7961" width="12.140625" style="215" bestFit="1" customWidth="1"/>
    <col min="7962" max="7962" width="13.42578125" style="215" customWidth="1"/>
    <col min="7963" max="8192" width="9.140625" style="215"/>
    <col min="8193" max="8193" width="6.5703125" style="215" customWidth="1"/>
    <col min="8194" max="8194" width="40.85546875" style="215" customWidth="1"/>
    <col min="8195" max="8195" width="11.28515625" style="215" customWidth="1"/>
    <col min="8196" max="8196" width="14.28515625" style="215" customWidth="1"/>
    <col min="8197" max="8197" width="11.28515625" style="215" customWidth="1"/>
    <col min="8198" max="8198" width="10.85546875" style="215" customWidth="1"/>
    <col min="8199" max="8199" width="11" style="215" customWidth="1"/>
    <col min="8200" max="8201" width="13.140625" style="215" customWidth="1"/>
    <col min="8202" max="8202" width="16.140625" style="215" customWidth="1"/>
    <col min="8203" max="8203" width="11.28515625" style="215" customWidth="1"/>
    <col min="8204" max="8206" width="13.28515625" style="215" customWidth="1"/>
    <col min="8207" max="8207" width="12" style="215" customWidth="1"/>
    <col min="8208" max="8210" width="11.85546875" style="215" customWidth="1"/>
    <col min="8211" max="8211" width="9.140625" style="215" customWidth="1"/>
    <col min="8212" max="8214" width="13.28515625" style="215" customWidth="1"/>
    <col min="8215" max="8215" width="10.42578125" style="215" customWidth="1"/>
    <col min="8216" max="8216" width="11.5703125" style="215" customWidth="1"/>
    <col min="8217" max="8217" width="12.140625" style="215" bestFit="1" customWidth="1"/>
    <col min="8218" max="8218" width="13.42578125" style="215" customWidth="1"/>
    <col min="8219" max="8448" width="9.140625" style="215"/>
    <col min="8449" max="8449" width="6.5703125" style="215" customWidth="1"/>
    <col min="8450" max="8450" width="40.85546875" style="215" customWidth="1"/>
    <col min="8451" max="8451" width="11.28515625" style="215" customWidth="1"/>
    <col min="8452" max="8452" width="14.28515625" style="215" customWidth="1"/>
    <col min="8453" max="8453" width="11.28515625" style="215" customWidth="1"/>
    <col min="8454" max="8454" width="10.85546875" style="215" customWidth="1"/>
    <col min="8455" max="8455" width="11" style="215" customWidth="1"/>
    <col min="8456" max="8457" width="13.140625" style="215" customWidth="1"/>
    <col min="8458" max="8458" width="16.140625" style="215" customWidth="1"/>
    <col min="8459" max="8459" width="11.28515625" style="215" customWidth="1"/>
    <col min="8460" max="8462" width="13.28515625" style="215" customWidth="1"/>
    <col min="8463" max="8463" width="12" style="215" customWidth="1"/>
    <col min="8464" max="8466" width="11.85546875" style="215" customWidth="1"/>
    <col min="8467" max="8467" width="9.140625" style="215" customWidth="1"/>
    <col min="8468" max="8470" width="13.28515625" style="215" customWidth="1"/>
    <col min="8471" max="8471" width="10.42578125" style="215" customWidth="1"/>
    <col min="8472" max="8472" width="11.5703125" style="215" customWidth="1"/>
    <col min="8473" max="8473" width="12.140625" style="215" bestFit="1" customWidth="1"/>
    <col min="8474" max="8474" width="13.42578125" style="215" customWidth="1"/>
    <col min="8475" max="8704" width="9.140625" style="215"/>
    <col min="8705" max="8705" width="6.5703125" style="215" customWidth="1"/>
    <col min="8706" max="8706" width="40.85546875" style="215" customWidth="1"/>
    <col min="8707" max="8707" width="11.28515625" style="215" customWidth="1"/>
    <col min="8708" max="8708" width="14.28515625" style="215" customWidth="1"/>
    <col min="8709" max="8709" width="11.28515625" style="215" customWidth="1"/>
    <col min="8710" max="8710" width="10.85546875" style="215" customWidth="1"/>
    <col min="8711" max="8711" width="11" style="215" customWidth="1"/>
    <col min="8712" max="8713" width="13.140625" style="215" customWidth="1"/>
    <col min="8714" max="8714" width="16.140625" style="215" customWidth="1"/>
    <col min="8715" max="8715" width="11.28515625" style="215" customWidth="1"/>
    <col min="8716" max="8718" width="13.28515625" style="215" customWidth="1"/>
    <col min="8719" max="8719" width="12" style="215" customWidth="1"/>
    <col min="8720" max="8722" width="11.85546875" style="215" customWidth="1"/>
    <col min="8723" max="8723" width="9.140625" style="215" customWidth="1"/>
    <col min="8724" max="8726" width="13.28515625" style="215" customWidth="1"/>
    <col min="8727" max="8727" width="10.42578125" style="215" customWidth="1"/>
    <col min="8728" max="8728" width="11.5703125" style="215" customWidth="1"/>
    <col min="8729" max="8729" width="12.140625" style="215" bestFit="1" customWidth="1"/>
    <col min="8730" max="8730" width="13.42578125" style="215" customWidth="1"/>
    <col min="8731" max="8960" width="9.140625" style="215"/>
    <col min="8961" max="8961" width="6.5703125" style="215" customWidth="1"/>
    <col min="8962" max="8962" width="40.85546875" style="215" customWidth="1"/>
    <col min="8963" max="8963" width="11.28515625" style="215" customWidth="1"/>
    <col min="8964" max="8964" width="14.28515625" style="215" customWidth="1"/>
    <col min="8965" max="8965" width="11.28515625" style="215" customWidth="1"/>
    <col min="8966" max="8966" width="10.85546875" style="215" customWidth="1"/>
    <col min="8967" max="8967" width="11" style="215" customWidth="1"/>
    <col min="8968" max="8969" width="13.140625" style="215" customWidth="1"/>
    <col min="8970" max="8970" width="16.140625" style="215" customWidth="1"/>
    <col min="8971" max="8971" width="11.28515625" style="215" customWidth="1"/>
    <col min="8972" max="8974" width="13.28515625" style="215" customWidth="1"/>
    <col min="8975" max="8975" width="12" style="215" customWidth="1"/>
    <col min="8976" max="8978" width="11.85546875" style="215" customWidth="1"/>
    <col min="8979" max="8979" width="9.140625" style="215" customWidth="1"/>
    <col min="8980" max="8982" width="13.28515625" style="215" customWidth="1"/>
    <col min="8983" max="8983" width="10.42578125" style="215" customWidth="1"/>
    <col min="8984" max="8984" width="11.5703125" style="215" customWidth="1"/>
    <col min="8985" max="8985" width="12.140625" style="215" bestFit="1" customWidth="1"/>
    <col min="8986" max="8986" width="13.42578125" style="215" customWidth="1"/>
    <col min="8987" max="9216" width="9.140625" style="215"/>
    <col min="9217" max="9217" width="6.5703125" style="215" customWidth="1"/>
    <col min="9218" max="9218" width="40.85546875" style="215" customWidth="1"/>
    <col min="9219" max="9219" width="11.28515625" style="215" customWidth="1"/>
    <col min="9220" max="9220" width="14.28515625" style="215" customWidth="1"/>
    <col min="9221" max="9221" width="11.28515625" style="215" customWidth="1"/>
    <col min="9222" max="9222" width="10.85546875" style="215" customWidth="1"/>
    <col min="9223" max="9223" width="11" style="215" customWidth="1"/>
    <col min="9224" max="9225" width="13.140625" style="215" customWidth="1"/>
    <col min="9226" max="9226" width="16.140625" style="215" customWidth="1"/>
    <col min="9227" max="9227" width="11.28515625" style="215" customWidth="1"/>
    <col min="9228" max="9230" width="13.28515625" style="215" customWidth="1"/>
    <col min="9231" max="9231" width="12" style="215" customWidth="1"/>
    <col min="9232" max="9234" width="11.85546875" style="215" customWidth="1"/>
    <col min="9235" max="9235" width="9.140625" style="215" customWidth="1"/>
    <col min="9236" max="9238" width="13.28515625" style="215" customWidth="1"/>
    <col min="9239" max="9239" width="10.42578125" style="215" customWidth="1"/>
    <col min="9240" max="9240" width="11.5703125" style="215" customWidth="1"/>
    <col min="9241" max="9241" width="12.140625" style="215" bestFit="1" customWidth="1"/>
    <col min="9242" max="9242" width="13.42578125" style="215" customWidth="1"/>
    <col min="9243" max="9472" width="9.140625" style="215"/>
    <col min="9473" max="9473" width="6.5703125" style="215" customWidth="1"/>
    <col min="9474" max="9474" width="40.85546875" style="215" customWidth="1"/>
    <col min="9475" max="9475" width="11.28515625" style="215" customWidth="1"/>
    <col min="9476" max="9476" width="14.28515625" style="215" customWidth="1"/>
    <col min="9477" max="9477" width="11.28515625" style="215" customWidth="1"/>
    <col min="9478" max="9478" width="10.85546875" style="215" customWidth="1"/>
    <col min="9479" max="9479" width="11" style="215" customWidth="1"/>
    <col min="9480" max="9481" width="13.140625" style="215" customWidth="1"/>
    <col min="9482" max="9482" width="16.140625" style="215" customWidth="1"/>
    <col min="9483" max="9483" width="11.28515625" style="215" customWidth="1"/>
    <col min="9484" max="9486" width="13.28515625" style="215" customWidth="1"/>
    <col min="9487" max="9487" width="12" style="215" customWidth="1"/>
    <col min="9488" max="9490" width="11.85546875" style="215" customWidth="1"/>
    <col min="9491" max="9491" width="9.140625" style="215" customWidth="1"/>
    <col min="9492" max="9494" width="13.28515625" style="215" customWidth="1"/>
    <col min="9495" max="9495" width="10.42578125" style="215" customWidth="1"/>
    <col min="9496" max="9496" width="11.5703125" style="215" customWidth="1"/>
    <col min="9497" max="9497" width="12.140625" style="215" bestFit="1" customWidth="1"/>
    <col min="9498" max="9498" width="13.42578125" style="215" customWidth="1"/>
    <col min="9499" max="9728" width="9.140625" style="215"/>
    <col min="9729" max="9729" width="6.5703125" style="215" customWidth="1"/>
    <col min="9730" max="9730" width="40.85546875" style="215" customWidth="1"/>
    <col min="9731" max="9731" width="11.28515625" style="215" customWidth="1"/>
    <col min="9732" max="9732" width="14.28515625" style="215" customWidth="1"/>
    <col min="9733" max="9733" width="11.28515625" style="215" customWidth="1"/>
    <col min="9734" max="9734" width="10.85546875" style="215" customWidth="1"/>
    <col min="9735" max="9735" width="11" style="215" customWidth="1"/>
    <col min="9736" max="9737" width="13.140625" style="215" customWidth="1"/>
    <col min="9738" max="9738" width="16.140625" style="215" customWidth="1"/>
    <col min="9739" max="9739" width="11.28515625" style="215" customWidth="1"/>
    <col min="9740" max="9742" width="13.28515625" style="215" customWidth="1"/>
    <col min="9743" max="9743" width="12" style="215" customWidth="1"/>
    <col min="9744" max="9746" width="11.85546875" style="215" customWidth="1"/>
    <col min="9747" max="9747" width="9.140625" style="215" customWidth="1"/>
    <col min="9748" max="9750" width="13.28515625" style="215" customWidth="1"/>
    <col min="9751" max="9751" width="10.42578125" style="215" customWidth="1"/>
    <col min="9752" max="9752" width="11.5703125" style="215" customWidth="1"/>
    <col min="9753" max="9753" width="12.140625" style="215" bestFit="1" customWidth="1"/>
    <col min="9754" max="9754" width="13.42578125" style="215" customWidth="1"/>
    <col min="9755" max="9984" width="9.140625" style="215"/>
    <col min="9985" max="9985" width="6.5703125" style="215" customWidth="1"/>
    <col min="9986" max="9986" width="40.85546875" style="215" customWidth="1"/>
    <col min="9987" max="9987" width="11.28515625" style="215" customWidth="1"/>
    <col min="9988" max="9988" width="14.28515625" style="215" customWidth="1"/>
    <col min="9989" max="9989" width="11.28515625" style="215" customWidth="1"/>
    <col min="9990" max="9990" width="10.85546875" style="215" customWidth="1"/>
    <col min="9991" max="9991" width="11" style="215" customWidth="1"/>
    <col min="9992" max="9993" width="13.140625" style="215" customWidth="1"/>
    <col min="9994" max="9994" width="16.140625" style="215" customWidth="1"/>
    <col min="9995" max="9995" width="11.28515625" style="215" customWidth="1"/>
    <col min="9996" max="9998" width="13.28515625" style="215" customWidth="1"/>
    <col min="9999" max="9999" width="12" style="215" customWidth="1"/>
    <col min="10000" max="10002" width="11.85546875" style="215" customWidth="1"/>
    <col min="10003" max="10003" width="9.140625" style="215" customWidth="1"/>
    <col min="10004" max="10006" width="13.28515625" style="215" customWidth="1"/>
    <col min="10007" max="10007" width="10.42578125" style="215" customWidth="1"/>
    <col min="10008" max="10008" width="11.5703125" style="215" customWidth="1"/>
    <col min="10009" max="10009" width="12.140625" style="215" bestFit="1" customWidth="1"/>
    <col min="10010" max="10010" width="13.42578125" style="215" customWidth="1"/>
    <col min="10011" max="10240" width="9.140625" style="215"/>
    <col min="10241" max="10241" width="6.5703125" style="215" customWidth="1"/>
    <col min="10242" max="10242" width="40.85546875" style="215" customWidth="1"/>
    <col min="10243" max="10243" width="11.28515625" style="215" customWidth="1"/>
    <col min="10244" max="10244" width="14.28515625" style="215" customWidth="1"/>
    <col min="10245" max="10245" width="11.28515625" style="215" customWidth="1"/>
    <col min="10246" max="10246" width="10.85546875" style="215" customWidth="1"/>
    <col min="10247" max="10247" width="11" style="215" customWidth="1"/>
    <col min="10248" max="10249" width="13.140625" style="215" customWidth="1"/>
    <col min="10250" max="10250" width="16.140625" style="215" customWidth="1"/>
    <col min="10251" max="10251" width="11.28515625" style="215" customWidth="1"/>
    <col min="10252" max="10254" width="13.28515625" style="215" customWidth="1"/>
    <col min="10255" max="10255" width="12" style="215" customWidth="1"/>
    <col min="10256" max="10258" width="11.85546875" style="215" customWidth="1"/>
    <col min="10259" max="10259" width="9.140625" style="215" customWidth="1"/>
    <col min="10260" max="10262" width="13.28515625" style="215" customWidth="1"/>
    <col min="10263" max="10263" width="10.42578125" style="215" customWidth="1"/>
    <col min="10264" max="10264" width="11.5703125" style="215" customWidth="1"/>
    <col min="10265" max="10265" width="12.140625" style="215" bestFit="1" customWidth="1"/>
    <col min="10266" max="10266" width="13.42578125" style="215" customWidth="1"/>
    <col min="10267" max="10496" width="9.140625" style="215"/>
    <col min="10497" max="10497" width="6.5703125" style="215" customWidth="1"/>
    <col min="10498" max="10498" width="40.85546875" style="215" customWidth="1"/>
    <col min="10499" max="10499" width="11.28515625" style="215" customWidth="1"/>
    <col min="10500" max="10500" width="14.28515625" style="215" customWidth="1"/>
    <col min="10501" max="10501" width="11.28515625" style="215" customWidth="1"/>
    <col min="10502" max="10502" width="10.85546875" style="215" customWidth="1"/>
    <col min="10503" max="10503" width="11" style="215" customWidth="1"/>
    <col min="10504" max="10505" width="13.140625" style="215" customWidth="1"/>
    <col min="10506" max="10506" width="16.140625" style="215" customWidth="1"/>
    <col min="10507" max="10507" width="11.28515625" style="215" customWidth="1"/>
    <col min="10508" max="10510" width="13.28515625" style="215" customWidth="1"/>
    <col min="10511" max="10511" width="12" style="215" customWidth="1"/>
    <col min="10512" max="10514" width="11.85546875" style="215" customWidth="1"/>
    <col min="10515" max="10515" width="9.140625" style="215" customWidth="1"/>
    <col min="10516" max="10518" width="13.28515625" style="215" customWidth="1"/>
    <col min="10519" max="10519" width="10.42578125" style="215" customWidth="1"/>
    <col min="10520" max="10520" width="11.5703125" style="215" customWidth="1"/>
    <col min="10521" max="10521" width="12.140625" style="215" bestFit="1" customWidth="1"/>
    <col min="10522" max="10522" width="13.42578125" style="215" customWidth="1"/>
    <col min="10523" max="10752" width="9.140625" style="215"/>
    <col min="10753" max="10753" width="6.5703125" style="215" customWidth="1"/>
    <col min="10754" max="10754" width="40.85546875" style="215" customWidth="1"/>
    <col min="10755" max="10755" width="11.28515625" style="215" customWidth="1"/>
    <col min="10756" max="10756" width="14.28515625" style="215" customWidth="1"/>
    <col min="10757" max="10757" width="11.28515625" style="215" customWidth="1"/>
    <col min="10758" max="10758" width="10.85546875" style="215" customWidth="1"/>
    <col min="10759" max="10759" width="11" style="215" customWidth="1"/>
    <col min="10760" max="10761" width="13.140625" style="215" customWidth="1"/>
    <col min="10762" max="10762" width="16.140625" style="215" customWidth="1"/>
    <col min="10763" max="10763" width="11.28515625" style="215" customWidth="1"/>
    <col min="10764" max="10766" width="13.28515625" style="215" customWidth="1"/>
    <col min="10767" max="10767" width="12" style="215" customWidth="1"/>
    <col min="10768" max="10770" width="11.85546875" style="215" customWidth="1"/>
    <col min="10771" max="10771" width="9.140625" style="215" customWidth="1"/>
    <col min="10772" max="10774" width="13.28515625" style="215" customWidth="1"/>
    <col min="10775" max="10775" width="10.42578125" style="215" customWidth="1"/>
    <col min="10776" max="10776" width="11.5703125" style="215" customWidth="1"/>
    <col min="10777" max="10777" width="12.140625" style="215" bestFit="1" customWidth="1"/>
    <col min="10778" max="10778" width="13.42578125" style="215" customWidth="1"/>
    <col min="10779" max="11008" width="9.140625" style="215"/>
    <col min="11009" max="11009" width="6.5703125" style="215" customWidth="1"/>
    <col min="11010" max="11010" width="40.85546875" style="215" customWidth="1"/>
    <col min="11011" max="11011" width="11.28515625" style="215" customWidth="1"/>
    <col min="11012" max="11012" width="14.28515625" style="215" customWidth="1"/>
    <col min="11013" max="11013" width="11.28515625" style="215" customWidth="1"/>
    <col min="11014" max="11014" width="10.85546875" style="215" customWidth="1"/>
    <col min="11015" max="11015" width="11" style="215" customWidth="1"/>
    <col min="11016" max="11017" width="13.140625" style="215" customWidth="1"/>
    <col min="11018" max="11018" width="16.140625" style="215" customWidth="1"/>
    <col min="11019" max="11019" width="11.28515625" style="215" customWidth="1"/>
    <col min="11020" max="11022" width="13.28515625" style="215" customWidth="1"/>
    <col min="11023" max="11023" width="12" style="215" customWidth="1"/>
    <col min="11024" max="11026" width="11.85546875" style="215" customWidth="1"/>
    <col min="11027" max="11027" width="9.140625" style="215" customWidth="1"/>
    <col min="11028" max="11030" width="13.28515625" style="215" customWidth="1"/>
    <col min="11031" max="11031" width="10.42578125" style="215" customWidth="1"/>
    <col min="11032" max="11032" width="11.5703125" style="215" customWidth="1"/>
    <col min="11033" max="11033" width="12.140625" style="215" bestFit="1" customWidth="1"/>
    <col min="11034" max="11034" width="13.42578125" style="215" customWidth="1"/>
    <col min="11035" max="11264" width="9.140625" style="215"/>
    <col min="11265" max="11265" width="6.5703125" style="215" customWidth="1"/>
    <col min="11266" max="11266" width="40.85546875" style="215" customWidth="1"/>
    <col min="11267" max="11267" width="11.28515625" style="215" customWidth="1"/>
    <col min="11268" max="11268" width="14.28515625" style="215" customWidth="1"/>
    <col min="11269" max="11269" width="11.28515625" style="215" customWidth="1"/>
    <col min="11270" max="11270" width="10.85546875" style="215" customWidth="1"/>
    <col min="11271" max="11271" width="11" style="215" customWidth="1"/>
    <col min="11272" max="11273" width="13.140625" style="215" customWidth="1"/>
    <col min="11274" max="11274" width="16.140625" style="215" customWidth="1"/>
    <col min="11275" max="11275" width="11.28515625" style="215" customWidth="1"/>
    <col min="11276" max="11278" width="13.28515625" style="215" customWidth="1"/>
    <col min="11279" max="11279" width="12" style="215" customWidth="1"/>
    <col min="11280" max="11282" width="11.85546875" style="215" customWidth="1"/>
    <col min="11283" max="11283" width="9.140625" style="215" customWidth="1"/>
    <col min="11284" max="11286" width="13.28515625" style="215" customWidth="1"/>
    <col min="11287" max="11287" width="10.42578125" style="215" customWidth="1"/>
    <col min="11288" max="11288" width="11.5703125" style="215" customWidth="1"/>
    <col min="11289" max="11289" width="12.140625" style="215" bestFit="1" customWidth="1"/>
    <col min="11290" max="11290" width="13.42578125" style="215" customWidth="1"/>
    <col min="11291" max="11520" width="9.140625" style="215"/>
    <col min="11521" max="11521" width="6.5703125" style="215" customWidth="1"/>
    <col min="11522" max="11522" width="40.85546875" style="215" customWidth="1"/>
    <col min="11523" max="11523" width="11.28515625" style="215" customWidth="1"/>
    <col min="11524" max="11524" width="14.28515625" style="215" customWidth="1"/>
    <col min="11525" max="11525" width="11.28515625" style="215" customWidth="1"/>
    <col min="11526" max="11526" width="10.85546875" style="215" customWidth="1"/>
    <col min="11527" max="11527" width="11" style="215" customWidth="1"/>
    <col min="11528" max="11529" width="13.140625" style="215" customWidth="1"/>
    <col min="11530" max="11530" width="16.140625" style="215" customWidth="1"/>
    <col min="11531" max="11531" width="11.28515625" style="215" customWidth="1"/>
    <col min="11532" max="11534" width="13.28515625" style="215" customWidth="1"/>
    <col min="11535" max="11535" width="12" style="215" customWidth="1"/>
    <col min="11536" max="11538" width="11.85546875" style="215" customWidth="1"/>
    <col min="11539" max="11539" width="9.140625" style="215" customWidth="1"/>
    <col min="11540" max="11542" width="13.28515625" style="215" customWidth="1"/>
    <col min="11543" max="11543" width="10.42578125" style="215" customWidth="1"/>
    <col min="11544" max="11544" width="11.5703125" style="215" customWidth="1"/>
    <col min="11545" max="11545" width="12.140625" style="215" bestFit="1" customWidth="1"/>
    <col min="11546" max="11546" width="13.42578125" style="215" customWidth="1"/>
    <col min="11547" max="11776" width="9.140625" style="215"/>
    <col min="11777" max="11777" width="6.5703125" style="215" customWidth="1"/>
    <col min="11778" max="11778" width="40.85546875" style="215" customWidth="1"/>
    <col min="11779" max="11779" width="11.28515625" style="215" customWidth="1"/>
    <col min="11780" max="11780" width="14.28515625" style="215" customWidth="1"/>
    <col min="11781" max="11781" width="11.28515625" style="215" customWidth="1"/>
    <col min="11782" max="11782" width="10.85546875" style="215" customWidth="1"/>
    <col min="11783" max="11783" width="11" style="215" customWidth="1"/>
    <col min="11784" max="11785" width="13.140625" style="215" customWidth="1"/>
    <col min="11786" max="11786" width="16.140625" style="215" customWidth="1"/>
    <col min="11787" max="11787" width="11.28515625" style="215" customWidth="1"/>
    <col min="11788" max="11790" width="13.28515625" style="215" customWidth="1"/>
    <col min="11791" max="11791" width="12" style="215" customWidth="1"/>
    <col min="11792" max="11794" width="11.85546875" style="215" customWidth="1"/>
    <col min="11795" max="11795" width="9.140625" style="215" customWidth="1"/>
    <col min="11796" max="11798" width="13.28515625" style="215" customWidth="1"/>
    <col min="11799" max="11799" width="10.42578125" style="215" customWidth="1"/>
    <col min="11800" max="11800" width="11.5703125" style="215" customWidth="1"/>
    <col min="11801" max="11801" width="12.140625" style="215" bestFit="1" customWidth="1"/>
    <col min="11802" max="11802" width="13.42578125" style="215" customWidth="1"/>
    <col min="11803" max="12032" width="9.140625" style="215"/>
    <col min="12033" max="12033" width="6.5703125" style="215" customWidth="1"/>
    <col min="12034" max="12034" width="40.85546875" style="215" customWidth="1"/>
    <col min="12035" max="12035" width="11.28515625" style="215" customWidth="1"/>
    <col min="12036" max="12036" width="14.28515625" style="215" customWidth="1"/>
    <col min="12037" max="12037" width="11.28515625" style="215" customWidth="1"/>
    <col min="12038" max="12038" width="10.85546875" style="215" customWidth="1"/>
    <col min="12039" max="12039" width="11" style="215" customWidth="1"/>
    <col min="12040" max="12041" width="13.140625" style="215" customWidth="1"/>
    <col min="12042" max="12042" width="16.140625" style="215" customWidth="1"/>
    <col min="12043" max="12043" width="11.28515625" style="215" customWidth="1"/>
    <col min="12044" max="12046" width="13.28515625" style="215" customWidth="1"/>
    <col min="12047" max="12047" width="12" style="215" customWidth="1"/>
    <col min="12048" max="12050" width="11.85546875" style="215" customWidth="1"/>
    <col min="12051" max="12051" width="9.140625" style="215" customWidth="1"/>
    <col min="12052" max="12054" width="13.28515625" style="215" customWidth="1"/>
    <col min="12055" max="12055" width="10.42578125" style="215" customWidth="1"/>
    <col min="12056" max="12056" width="11.5703125" style="215" customWidth="1"/>
    <col min="12057" max="12057" width="12.140625" style="215" bestFit="1" customWidth="1"/>
    <col min="12058" max="12058" width="13.42578125" style="215" customWidth="1"/>
    <col min="12059" max="12288" width="9.140625" style="215"/>
    <col min="12289" max="12289" width="6.5703125" style="215" customWidth="1"/>
    <col min="12290" max="12290" width="40.85546875" style="215" customWidth="1"/>
    <col min="12291" max="12291" width="11.28515625" style="215" customWidth="1"/>
    <col min="12292" max="12292" width="14.28515625" style="215" customWidth="1"/>
    <col min="12293" max="12293" width="11.28515625" style="215" customWidth="1"/>
    <col min="12294" max="12294" width="10.85546875" style="215" customWidth="1"/>
    <col min="12295" max="12295" width="11" style="215" customWidth="1"/>
    <col min="12296" max="12297" width="13.140625" style="215" customWidth="1"/>
    <col min="12298" max="12298" width="16.140625" style="215" customWidth="1"/>
    <col min="12299" max="12299" width="11.28515625" style="215" customWidth="1"/>
    <col min="12300" max="12302" width="13.28515625" style="215" customWidth="1"/>
    <col min="12303" max="12303" width="12" style="215" customWidth="1"/>
    <col min="12304" max="12306" width="11.85546875" style="215" customWidth="1"/>
    <col min="12307" max="12307" width="9.140625" style="215" customWidth="1"/>
    <col min="12308" max="12310" width="13.28515625" style="215" customWidth="1"/>
    <col min="12311" max="12311" width="10.42578125" style="215" customWidth="1"/>
    <col min="12312" max="12312" width="11.5703125" style="215" customWidth="1"/>
    <col min="12313" max="12313" width="12.140625" style="215" bestFit="1" customWidth="1"/>
    <col min="12314" max="12314" width="13.42578125" style="215" customWidth="1"/>
    <col min="12315" max="12544" width="9.140625" style="215"/>
    <col min="12545" max="12545" width="6.5703125" style="215" customWidth="1"/>
    <col min="12546" max="12546" width="40.85546875" style="215" customWidth="1"/>
    <col min="12547" max="12547" width="11.28515625" style="215" customWidth="1"/>
    <col min="12548" max="12548" width="14.28515625" style="215" customWidth="1"/>
    <col min="12549" max="12549" width="11.28515625" style="215" customWidth="1"/>
    <col min="12550" max="12550" width="10.85546875" style="215" customWidth="1"/>
    <col min="12551" max="12551" width="11" style="215" customWidth="1"/>
    <col min="12552" max="12553" width="13.140625" style="215" customWidth="1"/>
    <col min="12554" max="12554" width="16.140625" style="215" customWidth="1"/>
    <col min="12555" max="12555" width="11.28515625" style="215" customWidth="1"/>
    <col min="12556" max="12558" width="13.28515625" style="215" customWidth="1"/>
    <col min="12559" max="12559" width="12" style="215" customWidth="1"/>
    <col min="12560" max="12562" width="11.85546875" style="215" customWidth="1"/>
    <col min="12563" max="12563" width="9.140625" style="215" customWidth="1"/>
    <col min="12564" max="12566" width="13.28515625" style="215" customWidth="1"/>
    <col min="12567" max="12567" width="10.42578125" style="215" customWidth="1"/>
    <col min="12568" max="12568" width="11.5703125" style="215" customWidth="1"/>
    <col min="12569" max="12569" width="12.140625" style="215" bestFit="1" customWidth="1"/>
    <col min="12570" max="12570" width="13.42578125" style="215" customWidth="1"/>
    <col min="12571" max="12800" width="9.140625" style="215"/>
    <col min="12801" max="12801" width="6.5703125" style="215" customWidth="1"/>
    <col min="12802" max="12802" width="40.85546875" style="215" customWidth="1"/>
    <col min="12803" max="12803" width="11.28515625" style="215" customWidth="1"/>
    <col min="12804" max="12804" width="14.28515625" style="215" customWidth="1"/>
    <col min="12805" max="12805" width="11.28515625" style="215" customWidth="1"/>
    <col min="12806" max="12806" width="10.85546875" style="215" customWidth="1"/>
    <col min="12807" max="12807" width="11" style="215" customWidth="1"/>
    <col min="12808" max="12809" width="13.140625" style="215" customWidth="1"/>
    <col min="12810" max="12810" width="16.140625" style="215" customWidth="1"/>
    <col min="12811" max="12811" width="11.28515625" style="215" customWidth="1"/>
    <col min="12812" max="12814" width="13.28515625" style="215" customWidth="1"/>
    <col min="12815" max="12815" width="12" style="215" customWidth="1"/>
    <col min="12816" max="12818" width="11.85546875" style="215" customWidth="1"/>
    <col min="12819" max="12819" width="9.140625" style="215" customWidth="1"/>
    <col min="12820" max="12822" width="13.28515625" style="215" customWidth="1"/>
    <col min="12823" max="12823" width="10.42578125" style="215" customWidth="1"/>
    <col min="12824" max="12824" width="11.5703125" style="215" customWidth="1"/>
    <col min="12825" max="12825" width="12.140625" style="215" bestFit="1" customWidth="1"/>
    <col min="12826" max="12826" width="13.42578125" style="215" customWidth="1"/>
    <col min="12827" max="13056" width="9.140625" style="215"/>
    <col min="13057" max="13057" width="6.5703125" style="215" customWidth="1"/>
    <col min="13058" max="13058" width="40.85546875" style="215" customWidth="1"/>
    <col min="13059" max="13059" width="11.28515625" style="215" customWidth="1"/>
    <col min="13060" max="13060" width="14.28515625" style="215" customWidth="1"/>
    <col min="13061" max="13061" width="11.28515625" style="215" customWidth="1"/>
    <col min="13062" max="13062" width="10.85546875" style="215" customWidth="1"/>
    <col min="13063" max="13063" width="11" style="215" customWidth="1"/>
    <col min="13064" max="13065" width="13.140625" style="215" customWidth="1"/>
    <col min="13066" max="13066" width="16.140625" style="215" customWidth="1"/>
    <col min="13067" max="13067" width="11.28515625" style="215" customWidth="1"/>
    <col min="13068" max="13070" width="13.28515625" style="215" customWidth="1"/>
    <col min="13071" max="13071" width="12" style="215" customWidth="1"/>
    <col min="13072" max="13074" width="11.85546875" style="215" customWidth="1"/>
    <col min="13075" max="13075" width="9.140625" style="215" customWidth="1"/>
    <col min="13076" max="13078" width="13.28515625" style="215" customWidth="1"/>
    <col min="13079" max="13079" width="10.42578125" style="215" customWidth="1"/>
    <col min="13080" max="13080" width="11.5703125" style="215" customWidth="1"/>
    <col min="13081" max="13081" width="12.140625" style="215" bestFit="1" customWidth="1"/>
    <col min="13082" max="13082" width="13.42578125" style="215" customWidth="1"/>
    <col min="13083" max="13312" width="9.140625" style="215"/>
    <col min="13313" max="13313" width="6.5703125" style="215" customWidth="1"/>
    <col min="13314" max="13314" width="40.85546875" style="215" customWidth="1"/>
    <col min="13315" max="13315" width="11.28515625" style="215" customWidth="1"/>
    <col min="13316" max="13316" width="14.28515625" style="215" customWidth="1"/>
    <col min="13317" max="13317" width="11.28515625" style="215" customWidth="1"/>
    <col min="13318" max="13318" width="10.85546875" style="215" customWidth="1"/>
    <col min="13319" max="13319" width="11" style="215" customWidth="1"/>
    <col min="13320" max="13321" width="13.140625" style="215" customWidth="1"/>
    <col min="13322" max="13322" width="16.140625" style="215" customWidth="1"/>
    <col min="13323" max="13323" width="11.28515625" style="215" customWidth="1"/>
    <col min="13324" max="13326" width="13.28515625" style="215" customWidth="1"/>
    <col min="13327" max="13327" width="12" style="215" customWidth="1"/>
    <col min="13328" max="13330" width="11.85546875" style="215" customWidth="1"/>
    <col min="13331" max="13331" width="9.140625" style="215" customWidth="1"/>
    <col min="13332" max="13334" width="13.28515625" style="215" customWidth="1"/>
    <col min="13335" max="13335" width="10.42578125" style="215" customWidth="1"/>
    <col min="13336" max="13336" width="11.5703125" style="215" customWidth="1"/>
    <col min="13337" max="13337" width="12.140625" style="215" bestFit="1" customWidth="1"/>
    <col min="13338" max="13338" width="13.42578125" style="215" customWidth="1"/>
    <col min="13339" max="13568" width="9.140625" style="215"/>
    <col min="13569" max="13569" width="6.5703125" style="215" customWidth="1"/>
    <col min="13570" max="13570" width="40.85546875" style="215" customWidth="1"/>
    <col min="13571" max="13571" width="11.28515625" style="215" customWidth="1"/>
    <col min="13572" max="13572" width="14.28515625" style="215" customWidth="1"/>
    <col min="13573" max="13573" width="11.28515625" style="215" customWidth="1"/>
    <col min="13574" max="13574" width="10.85546875" style="215" customWidth="1"/>
    <col min="13575" max="13575" width="11" style="215" customWidth="1"/>
    <col min="13576" max="13577" width="13.140625" style="215" customWidth="1"/>
    <col min="13578" max="13578" width="16.140625" style="215" customWidth="1"/>
    <col min="13579" max="13579" width="11.28515625" style="215" customWidth="1"/>
    <col min="13580" max="13582" width="13.28515625" style="215" customWidth="1"/>
    <col min="13583" max="13583" width="12" style="215" customWidth="1"/>
    <col min="13584" max="13586" width="11.85546875" style="215" customWidth="1"/>
    <col min="13587" max="13587" width="9.140625" style="215" customWidth="1"/>
    <col min="13588" max="13590" width="13.28515625" style="215" customWidth="1"/>
    <col min="13591" max="13591" width="10.42578125" style="215" customWidth="1"/>
    <col min="13592" max="13592" width="11.5703125" style="215" customWidth="1"/>
    <col min="13593" max="13593" width="12.140625" style="215" bestFit="1" customWidth="1"/>
    <col min="13594" max="13594" width="13.42578125" style="215" customWidth="1"/>
    <col min="13595" max="13824" width="9.140625" style="215"/>
    <col min="13825" max="13825" width="6.5703125" style="215" customWidth="1"/>
    <col min="13826" max="13826" width="40.85546875" style="215" customWidth="1"/>
    <col min="13827" max="13827" width="11.28515625" style="215" customWidth="1"/>
    <col min="13828" max="13828" width="14.28515625" style="215" customWidth="1"/>
    <col min="13829" max="13829" width="11.28515625" style="215" customWidth="1"/>
    <col min="13830" max="13830" width="10.85546875" style="215" customWidth="1"/>
    <col min="13831" max="13831" width="11" style="215" customWidth="1"/>
    <col min="13832" max="13833" width="13.140625" style="215" customWidth="1"/>
    <col min="13834" max="13834" width="16.140625" style="215" customWidth="1"/>
    <col min="13835" max="13835" width="11.28515625" style="215" customWidth="1"/>
    <col min="13836" max="13838" width="13.28515625" style="215" customWidth="1"/>
    <col min="13839" max="13839" width="12" style="215" customWidth="1"/>
    <col min="13840" max="13842" width="11.85546875" style="215" customWidth="1"/>
    <col min="13843" max="13843" width="9.140625" style="215" customWidth="1"/>
    <col min="13844" max="13846" width="13.28515625" style="215" customWidth="1"/>
    <col min="13847" max="13847" width="10.42578125" style="215" customWidth="1"/>
    <col min="13848" max="13848" width="11.5703125" style="215" customWidth="1"/>
    <col min="13849" max="13849" width="12.140625" style="215" bestFit="1" customWidth="1"/>
    <col min="13850" max="13850" width="13.42578125" style="215" customWidth="1"/>
    <col min="13851" max="14080" width="9.140625" style="215"/>
    <col min="14081" max="14081" width="6.5703125" style="215" customWidth="1"/>
    <col min="14082" max="14082" width="40.85546875" style="215" customWidth="1"/>
    <col min="14083" max="14083" width="11.28515625" style="215" customWidth="1"/>
    <col min="14084" max="14084" width="14.28515625" style="215" customWidth="1"/>
    <col min="14085" max="14085" width="11.28515625" style="215" customWidth="1"/>
    <col min="14086" max="14086" width="10.85546875" style="215" customWidth="1"/>
    <col min="14087" max="14087" width="11" style="215" customWidth="1"/>
    <col min="14088" max="14089" width="13.140625" style="215" customWidth="1"/>
    <col min="14090" max="14090" width="16.140625" style="215" customWidth="1"/>
    <col min="14091" max="14091" width="11.28515625" style="215" customWidth="1"/>
    <col min="14092" max="14094" width="13.28515625" style="215" customWidth="1"/>
    <col min="14095" max="14095" width="12" style="215" customWidth="1"/>
    <col min="14096" max="14098" width="11.85546875" style="215" customWidth="1"/>
    <col min="14099" max="14099" width="9.140625" style="215" customWidth="1"/>
    <col min="14100" max="14102" width="13.28515625" style="215" customWidth="1"/>
    <col min="14103" max="14103" width="10.42578125" style="215" customWidth="1"/>
    <col min="14104" max="14104" width="11.5703125" style="215" customWidth="1"/>
    <col min="14105" max="14105" width="12.140625" style="215" bestFit="1" customWidth="1"/>
    <col min="14106" max="14106" width="13.42578125" style="215" customWidth="1"/>
    <col min="14107" max="14336" width="9.140625" style="215"/>
    <col min="14337" max="14337" width="6.5703125" style="215" customWidth="1"/>
    <col min="14338" max="14338" width="40.85546875" style="215" customWidth="1"/>
    <col min="14339" max="14339" width="11.28515625" style="215" customWidth="1"/>
    <col min="14340" max="14340" width="14.28515625" style="215" customWidth="1"/>
    <col min="14341" max="14341" width="11.28515625" style="215" customWidth="1"/>
    <col min="14342" max="14342" width="10.85546875" style="215" customWidth="1"/>
    <col min="14343" max="14343" width="11" style="215" customWidth="1"/>
    <col min="14344" max="14345" width="13.140625" style="215" customWidth="1"/>
    <col min="14346" max="14346" width="16.140625" style="215" customWidth="1"/>
    <col min="14347" max="14347" width="11.28515625" style="215" customWidth="1"/>
    <col min="14348" max="14350" width="13.28515625" style="215" customWidth="1"/>
    <col min="14351" max="14351" width="12" style="215" customWidth="1"/>
    <col min="14352" max="14354" width="11.85546875" style="215" customWidth="1"/>
    <col min="14355" max="14355" width="9.140625" style="215" customWidth="1"/>
    <col min="14356" max="14358" width="13.28515625" style="215" customWidth="1"/>
    <col min="14359" max="14359" width="10.42578125" style="215" customWidth="1"/>
    <col min="14360" max="14360" width="11.5703125" style="215" customWidth="1"/>
    <col min="14361" max="14361" width="12.140625" style="215" bestFit="1" customWidth="1"/>
    <col min="14362" max="14362" width="13.42578125" style="215" customWidth="1"/>
    <col min="14363" max="14592" width="9.140625" style="215"/>
    <col min="14593" max="14593" width="6.5703125" style="215" customWidth="1"/>
    <col min="14594" max="14594" width="40.85546875" style="215" customWidth="1"/>
    <col min="14595" max="14595" width="11.28515625" style="215" customWidth="1"/>
    <col min="14596" max="14596" width="14.28515625" style="215" customWidth="1"/>
    <col min="14597" max="14597" width="11.28515625" style="215" customWidth="1"/>
    <col min="14598" max="14598" width="10.85546875" style="215" customWidth="1"/>
    <col min="14599" max="14599" width="11" style="215" customWidth="1"/>
    <col min="14600" max="14601" width="13.140625" style="215" customWidth="1"/>
    <col min="14602" max="14602" width="16.140625" style="215" customWidth="1"/>
    <col min="14603" max="14603" width="11.28515625" style="215" customWidth="1"/>
    <col min="14604" max="14606" width="13.28515625" style="215" customWidth="1"/>
    <col min="14607" max="14607" width="12" style="215" customWidth="1"/>
    <col min="14608" max="14610" width="11.85546875" style="215" customWidth="1"/>
    <col min="14611" max="14611" width="9.140625" style="215" customWidth="1"/>
    <col min="14612" max="14614" width="13.28515625" style="215" customWidth="1"/>
    <col min="14615" max="14615" width="10.42578125" style="215" customWidth="1"/>
    <col min="14616" max="14616" width="11.5703125" style="215" customWidth="1"/>
    <col min="14617" max="14617" width="12.140625" style="215" bestFit="1" customWidth="1"/>
    <col min="14618" max="14618" width="13.42578125" style="215" customWidth="1"/>
    <col min="14619" max="14848" width="9.140625" style="215"/>
    <col min="14849" max="14849" width="6.5703125" style="215" customWidth="1"/>
    <col min="14850" max="14850" width="40.85546875" style="215" customWidth="1"/>
    <col min="14851" max="14851" width="11.28515625" style="215" customWidth="1"/>
    <col min="14852" max="14852" width="14.28515625" style="215" customWidth="1"/>
    <col min="14853" max="14853" width="11.28515625" style="215" customWidth="1"/>
    <col min="14854" max="14854" width="10.85546875" style="215" customWidth="1"/>
    <col min="14855" max="14855" width="11" style="215" customWidth="1"/>
    <col min="14856" max="14857" width="13.140625" style="215" customWidth="1"/>
    <col min="14858" max="14858" width="16.140625" style="215" customWidth="1"/>
    <col min="14859" max="14859" width="11.28515625" style="215" customWidth="1"/>
    <col min="14860" max="14862" width="13.28515625" style="215" customWidth="1"/>
    <col min="14863" max="14863" width="12" style="215" customWidth="1"/>
    <col min="14864" max="14866" width="11.85546875" style="215" customWidth="1"/>
    <col min="14867" max="14867" width="9.140625" style="215" customWidth="1"/>
    <col min="14868" max="14870" width="13.28515625" style="215" customWidth="1"/>
    <col min="14871" max="14871" width="10.42578125" style="215" customWidth="1"/>
    <col min="14872" max="14872" width="11.5703125" style="215" customWidth="1"/>
    <col min="14873" max="14873" width="12.140625" style="215" bestFit="1" customWidth="1"/>
    <col min="14874" max="14874" width="13.42578125" style="215" customWidth="1"/>
    <col min="14875" max="15104" width="9.140625" style="215"/>
    <col min="15105" max="15105" width="6.5703125" style="215" customWidth="1"/>
    <col min="15106" max="15106" width="40.85546875" style="215" customWidth="1"/>
    <col min="15107" max="15107" width="11.28515625" style="215" customWidth="1"/>
    <col min="15108" max="15108" width="14.28515625" style="215" customWidth="1"/>
    <col min="15109" max="15109" width="11.28515625" style="215" customWidth="1"/>
    <col min="15110" max="15110" width="10.85546875" style="215" customWidth="1"/>
    <col min="15111" max="15111" width="11" style="215" customWidth="1"/>
    <col min="15112" max="15113" width="13.140625" style="215" customWidth="1"/>
    <col min="15114" max="15114" width="16.140625" style="215" customWidth="1"/>
    <col min="15115" max="15115" width="11.28515625" style="215" customWidth="1"/>
    <col min="15116" max="15118" width="13.28515625" style="215" customWidth="1"/>
    <col min="15119" max="15119" width="12" style="215" customWidth="1"/>
    <col min="15120" max="15122" width="11.85546875" style="215" customWidth="1"/>
    <col min="15123" max="15123" width="9.140625" style="215" customWidth="1"/>
    <col min="15124" max="15126" width="13.28515625" style="215" customWidth="1"/>
    <col min="15127" max="15127" width="10.42578125" style="215" customWidth="1"/>
    <col min="15128" max="15128" width="11.5703125" style="215" customWidth="1"/>
    <col min="15129" max="15129" width="12.140625" style="215" bestFit="1" customWidth="1"/>
    <col min="15130" max="15130" width="13.42578125" style="215" customWidth="1"/>
    <col min="15131" max="15360" width="9.140625" style="215"/>
    <col min="15361" max="15361" width="6.5703125" style="215" customWidth="1"/>
    <col min="15362" max="15362" width="40.85546875" style="215" customWidth="1"/>
    <col min="15363" max="15363" width="11.28515625" style="215" customWidth="1"/>
    <col min="15364" max="15364" width="14.28515625" style="215" customWidth="1"/>
    <col min="15365" max="15365" width="11.28515625" style="215" customWidth="1"/>
    <col min="15366" max="15366" width="10.85546875" style="215" customWidth="1"/>
    <col min="15367" max="15367" width="11" style="215" customWidth="1"/>
    <col min="15368" max="15369" width="13.140625" style="215" customWidth="1"/>
    <col min="15370" max="15370" width="16.140625" style="215" customWidth="1"/>
    <col min="15371" max="15371" width="11.28515625" style="215" customWidth="1"/>
    <col min="15372" max="15374" width="13.28515625" style="215" customWidth="1"/>
    <col min="15375" max="15375" width="12" style="215" customWidth="1"/>
    <col min="15376" max="15378" width="11.85546875" style="215" customWidth="1"/>
    <col min="15379" max="15379" width="9.140625" style="215" customWidth="1"/>
    <col min="15380" max="15382" width="13.28515625" style="215" customWidth="1"/>
    <col min="15383" max="15383" width="10.42578125" style="215" customWidth="1"/>
    <col min="15384" max="15384" width="11.5703125" style="215" customWidth="1"/>
    <col min="15385" max="15385" width="12.140625" style="215" bestFit="1" customWidth="1"/>
    <col min="15386" max="15386" width="13.42578125" style="215" customWidth="1"/>
    <col min="15387" max="15616" width="9.140625" style="215"/>
    <col min="15617" max="15617" width="6.5703125" style="215" customWidth="1"/>
    <col min="15618" max="15618" width="40.85546875" style="215" customWidth="1"/>
    <col min="15619" max="15619" width="11.28515625" style="215" customWidth="1"/>
    <col min="15620" max="15620" width="14.28515625" style="215" customWidth="1"/>
    <col min="15621" max="15621" width="11.28515625" style="215" customWidth="1"/>
    <col min="15622" max="15622" width="10.85546875" style="215" customWidth="1"/>
    <col min="15623" max="15623" width="11" style="215" customWidth="1"/>
    <col min="15624" max="15625" width="13.140625" style="215" customWidth="1"/>
    <col min="15626" max="15626" width="16.140625" style="215" customWidth="1"/>
    <col min="15627" max="15627" width="11.28515625" style="215" customWidth="1"/>
    <col min="15628" max="15630" width="13.28515625" style="215" customWidth="1"/>
    <col min="15631" max="15631" width="12" style="215" customWidth="1"/>
    <col min="15632" max="15634" width="11.85546875" style="215" customWidth="1"/>
    <col min="15635" max="15635" width="9.140625" style="215" customWidth="1"/>
    <col min="15636" max="15638" width="13.28515625" style="215" customWidth="1"/>
    <col min="15639" max="15639" width="10.42578125" style="215" customWidth="1"/>
    <col min="15640" max="15640" width="11.5703125" style="215" customWidth="1"/>
    <col min="15641" max="15641" width="12.140625" style="215" bestFit="1" customWidth="1"/>
    <col min="15642" max="15642" width="13.42578125" style="215" customWidth="1"/>
    <col min="15643" max="15872" width="9.140625" style="215"/>
    <col min="15873" max="15873" width="6.5703125" style="215" customWidth="1"/>
    <col min="15874" max="15874" width="40.85546875" style="215" customWidth="1"/>
    <col min="15875" max="15875" width="11.28515625" style="215" customWidth="1"/>
    <col min="15876" max="15876" width="14.28515625" style="215" customWidth="1"/>
    <col min="15877" max="15877" width="11.28515625" style="215" customWidth="1"/>
    <col min="15878" max="15878" width="10.85546875" style="215" customWidth="1"/>
    <col min="15879" max="15879" width="11" style="215" customWidth="1"/>
    <col min="15880" max="15881" width="13.140625" style="215" customWidth="1"/>
    <col min="15882" max="15882" width="16.140625" style="215" customWidth="1"/>
    <col min="15883" max="15883" width="11.28515625" style="215" customWidth="1"/>
    <col min="15884" max="15886" width="13.28515625" style="215" customWidth="1"/>
    <col min="15887" max="15887" width="12" style="215" customWidth="1"/>
    <col min="15888" max="15890" width="11.85546875" style="215" customWidth="1"/>
    <col min="15891" max="15891" width="9.140625" style="215" customWidth="1"/>
    <col min="15892" max="15894" width="13.28515625" style="215" customWidth="1"/>
    <col min="15895" max="15895" width="10.42578125" style="215" customWidth="1"/>
    <col min="15896" max="15896" width="11.5703125" style="215" customWidth="1"/>
    <col min="15897" max="15897" width="12.140625" style="215" bestFit="1" customWidth="1"/>
    <col min="15898" max="15898" width="13.42578125" style="215" customWidth="1"/>
    <col min="15899" max="16128" width="9.140625" style="215"/>
    <col min="16129" max="16129" width="6.5703125" style="215" customWidth="1"/>
    <col min="16130" max="16130" width="40.85546875" style="215" customWidth="1"/>
    <col min="16131" max="16131" width="11.28515625" style="215" customWidth="1"/>
    <col min="16132" max="16132" width="14.28515625" style="215" customWidth="1"/>
    <col min="16133" max="16133" width="11.28515625" style="215" customWidth="1"/>
    <col min="16134" max="16134" width="10.85546875" style="215" customWidth="1"/>
    <col min="16135" max="16135" width="11" style="215" customWidth="1"/>
    <col min="16136" max="16137" width="13.140625" style="215" customWidth="1"/>
    <col min="16138" max="16138" width="16.140625" style="215" customWidth="1"/>
    <col min="16139" max="16139" width="11.28515625" style="215" customWidth="1"/>
    <col min="16140" max="16142" width="13.28515625" style="215" customWidth="1"/>
    <col min="16143" max="16143" width="12" style="215" customWidth="1"/>
    <col min="16144" max="16146" width="11.85546875" style="215" customWidth="1"/>
    <col min="16147" max="16147" width="9.140625" style="215" customWidth="1"/>
    <col min="16148" max="16150" width="13.28515625" style="215" customWidth="1"/>
    <col min="16151" max="16151" width="10.42578125" style="215" customWidth="1"/>
    <col min="16152" max="16152" width="11.5703125" style="215" customWidth="1"/>
    <col min="16153" max="16153" width="12.140625" style="215" bestFit="1" customWidth="1"/>
    <col min="16154" max="16154" width="13.42578125" style="215" customWidth="1"/>
    <col min="16155" max="16384" width="9.140625" style="215"/>
  </cols>
  <sheetData>
    <row r="1" spans="1:27" ht="18" customHeight="1" x14ac:dyDescent="0.25">
      <c r="L1" s="212"/>
      <c r="M1" s="212"/>
      <c r="N1" s="212"/>
      <c r="O1" s="213"/>
      <c r="P1" s="213"/>
      <c r="Q1" s="213"/>
      <c r="R1" s="213"/>
      <c r="S1" s="369" t="s">
        <v>411</v>
      </c>
      <c r="T1" s="369"/>
      <c r="U1" s="369"/>
      <c r="V1" s="369"/>
      <c r="W1" s="369"/>
      <c r="X1" s="369"/>
    </row>
    <row r="2" spans="1:27" ht="53.25" customHeight="1" x14ac:dyDescent="0.25">
      <c r="A2" s="370" t="s">
        <v>412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  <c r="P2" s="370"/>
      <c r="Q2" s="370"/>
      <c r="R2" s="370"/>
      <c r="S2" s="370"/>
      <c r="T2" s="370"/>
      <c r="U2" s="370"/>
      <c r="V2" s="370"/>
      <c r="W2" s="370"/>
      <c r="X2" s="370"/>
    </row>
    <row r="3" spans="1:27" s="216" customFormat="1" ht="16.899999999999999" customHeight="1" x14ac:dyDescent="0.25">
      <c r="A3" s="368" t="s">
        <v>2</v>
      </c>
      <c r="B3" s="368" t="s">
        <v>413</v>
      </c>
      <c r="C3" s="368" t="s">
        <v>414</v>
      </c>
      <c r="D3" s="368"/>
      <c r="E3" s="368"/>
      <c r="F3" s="368"/>
      <c r="G3" s="368" t="s">
        <v>415</v>
      </c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  <c r="W3" s="368"/>
      <c r="X3" s="368"/>
      <c r="Y3" s="368"/>
      <c r="Z3" s="368"/>
    </row>
    <row r="4" spans="1:27" s="216" customFormat="1" ht="31.9" customHeight="1" x14ac:dyDescent="0.25">
      <c r="A4" s="368"/>
      <c r="B4" s="368"/>
      <c r="C4" s="368"/>
      <c r="D4" s="368"/>
      <c r="E4" s="368"/>
      <c r="F4" s="368"/>
      <c r="G4" s="362" t="s">
        <v>416</v>
      </c>
      <c r="H4" s="362"/>
      <c r="I4" s="362"/>
      <c r="J4" s="362"/>
      <c r="K4" s="362" t="s">
        <v>417</v>
      </c>
      <c r="L4" s="362"/>
      <c r="M4" s="362"/>
      <c r="N4" s="362"/>
      <c r="O4" s="362" t="s">
        <v>418</v>
      </c>
      <c r="P4" s="362"/>
      <c r="Q4" s="362"/>
      <c r="R4" s="362"/>
      <c r="S4" s="362" t="s">
        <v>419</v>
      </c>
      <c r="T4" s="362"/>
      <c r="U4" s="362"/>
      <c r="V4" s="362"/>
      <c r="W4" s="362" t="s">
        <v>420</v>
      </c>
      <c r="X4" s="362"/>
      <c r="Y4" s="362"/>
      <c r="Z4" s="362"/>
    </row>
    <row r="5" spans="1:27" s="216" customFormat="1" ht="53.45" customHeight="1" x14ac:dyDescent="0.25">
      <c r="A5" s="368"/>
      <c r="B5" s="368"/>
      <c r="C5" s="363" t="s">
        <v>421</v>
      </c>
      <c r="D5" s="364"/>
      <c r="E5" s="363" t="s">
        <v>422</v>
      </c>
      <c r="F5" s="364"/>
      <c r="G5" s="363" t="s">
        <v>421</v>
      </c>
      <c r="H5" s="364"/>
      <c r="I5" s="363" t="s">
        <v>422</v>
      </c>
      <c r="J5" s="364"/>
      <c r="K5" s="363" t="s">
        <v>421</v>
      </c>
      <c r="L5" s="364"/>
      <c r="M5" s="363" t="s">
        <v>422</v>
      </c>
      <c r="N5" s="364"/>
      <c r="O5" s="363" t="s">
        <v>421</v>
      </c>
      <c r="P5" s="364"/>
      <c r="Q5" s="363" t="s">
        <v>422</v>
      </c>
      <c r="R5" s="364"/>
      <c r="S5" s="363" t="s">
        <v>421</v>
      </c>
      <c r="T5" s="364"/>
      <c r="U5" s="363" t="s">
        <v>422</v>
      </c>
      <c r="V5" s="364"/>
      <c r="W5" s="363" t="s">
        <v>421</v>
      </c>
      <c r="X5" s="364"/>
      <c r="Y5" s="365" t="s">
        <v>422</v>
      </c>
      <c r="Z5" s="366"/>
    </row>
    <row r="6" spans="1:27" s="219" customFormat="1" ht="34.15" customHeight="1" x14ac:dyDescent="0.25">
      <c r="A6" s="368"/>
      <c r="B6" s="368"/>
      <c r="C6" s="217" t="s">
        <v>423</v>
      </c>
      <c r="D6" s="217" t="s">
        <v>424</v>
      </c>
      <c r="E6" s="217" t="s">
        <v>423</v>
      </c>
      <c r="F6" s="217" t="s">
        <v>424</v>
      </c>
      <c r="G6" s="217" t="s">
        <v>423</v>
      </c>
      <c r="H6" s="217" t="s">
        <v>424</v>
      </c>
      <c r="I6" s="217" t="s">
        <v>423</v>
      </c>
      <c r="J6" s="217" t="s">
        <v>424</v>
      </c>
      <c r="K6" s="217" t="s">
        <v>423</v>
      </c>
      <c r="L6" s="217" t="s">
        <v>424</v>
      </c>
      <c r="M6" s="217" t="s">
        <v>423</v>
      </c>
      <c r="N6" s="217" t="s">
        <v>424</v>
      </c>
      <c r="O6" s="217" t="s">
        <v>423</v>
      </c>
      <c r="P6" s="217" t="s">
        <v>424</v>
      </c>
      <c r="Q6" s="217" t="s">
        <v>423</v>
      </c>
      <c r="R6" s="217" t="s">
        <v>424</v>
      </c>
      <c r="S6" s="217" t="s">
        <v>423</v>
      </c>
      <c r="T6" s="217" t="s">
        <v>424</v>
      </c>
      <c r="U6" s="217" t="s">
        <v>423</v>
      </c>
      <c r="V6" s="217" t="s">
        <v>424</v>
      </c>
      <c r="W6" s="217" t="s">
        <v>423</v>
      </c>
      <c r="X6" s="217" t="s">
        <v>424</v>
      </c>
      <c r="Y6" s="218" t="s">
        <v>423</v>
      </c>
      <c r="Z6" s="218" t="s">
        <v>424</v>
      </c>
    </row>
    <row r="7" spans="1:27" ht="18" customHeight="1" x14ac:dyDescent="0.25">
      <c r="A7" s="367" t="s">
        <v>425</v>
      </c>
      <c r="B7" s="367"/>
      <c r="C7" s="367"/>
      <c r="D7" s="367"/>
      <c r="E7" s="367"/>
      <c r="F7" s="367"/>
      <c r="G7" s="367"/>
      <c r="H7" s="367"/>
      <c r="I7" s="367"/>
      <c r="J7" s="367"/>
      <c r="K7" s="367"/>
      <c r="L7" s="367"/>
      <c r="M7" s="367"/>
      <c r="N7" s="367"/>
      <c r="O7" s="367"/>
      <c r="P7" s="367"/>
      <c r="Q7" s="367"/>
      <c r="R7" s="367"/>
      <c r="S7" s="367"/>
      <c r="T7" s="367"/>
      <c r="U7" s="367"/>
      <c r="V7" s="367"/>
      <c r="W7" s="367"/>
      <c r="X7" s="367"/>
      <c r="Y7" s="220"/>
      <c r="Z7" s="220"/>
    </row>
    <row r="8" spans="1:27" ht="21" customHeight="1" x14ac:dyDescent="0.25">
      <c r="A8" s="221">
        <v>2</v>
      </c>
      <c r="B8" s="226" t="s">
        <v>426</v>
      </c>
      <c r="C8" s="221">
        <f t="shared" ref="C8" si="0">G8+K8+O8+S8+W8</f>
        <v>118</v>
      </c>
      <c r="D8" s="221">
        <f>H8+L8</f>
        <v>30.1937</v>
      </c>
      <c r="E8" s="221"/>
      <c r="F8" s="221"/>
      <c r="G8" s="227">
        <v>2</v>
      </c>
      <c r="H8" s="266">
        <v>3.5565000000000002</v>
      </c>
      <c r="I8" s="221"/>
      <c r="J8" s="221"/>
      <c r="K8" s="222">
        <v>116</v>
      </c>
      <c r="L8" s="222">
        <v>26.6372</v>
      </c>
      <c r="M8" s="221"/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3"/>
      <c r="Z8" s="224"/>
      <c r="AA8" s="225"/>
    </row>
    <row r="9" spans="1:27" s="231" customFormat="1" ht="15.75" x14ac:dyDescent="0.25">
      <c r="A9" s="228"/>
      <c r="B9" s="233" t="s">
        <v>427</v>
      </c>
      <c r="C9" s="234">
        <f t="shared" ref="C9:H9" si="1">SUM(C8:C8)</f>
        <v>118</v>
      </c>
      <c r="D9" s="235">
        <f t="shared" si="1"/>
        <v>30.1937</v>
      </c>
      <c r="E9" s="234">
        <f t="shared" si="1"/>
        <v>0</v>
      </c>
      <c r="F9" s="236">
        <f t="shared" si="1"/>
        <v>0</v>
      </c>
      <c r="G9" s="237">
        <f t="shared" si="1"/>
        <v>2</v>
      </c>
      <c r="H9" s="238">
        <f t="shared" si="1"/>
        <v>3.5565000000000002</v>
      </c>
      <c r="I9" s="238">
        <v>0</v>
      </c>
      <c r="J9" s="238">
        <v>0</v>
      </c>
      <c r="K9" s="239">
        <f t="shared" ref="K9:P9" si="2">SUM(K8:K8)</f>
        <v>116</v>
      </c>
      <c r="L9" s="235">
        <f t="shared" si="2"/>
        <v>26.6372</v>
      </c>
      <c r="M9" s="239">
        <f t="shared" si="2"/>
        <v>0</v>
      </c>
      <c r="N9" s="238">
        <f t="shared" si="2"/>
        <v>0</v>
      </c>
      <c r="O9" s="240">
        <f t="shared" si="2"/>
        <v>0</v>
      </c>
      <c r="P9" s="238">
        <f t="shared" si="2"/>
        <v>0</v>
      </c>
      <c r="Q9" s="238">
        <v>0</v>
      </c>
      <c r="R9" s="238">
        <v>0</v>
      </c>
      <c r="S9" s="237">
        <f>SUM(S8:S8)</f>
        <v>0</v>
      </c>
      <c r="T9" s="236">
        <f>SUM(T8:T8)</f>
        <v>0</v>
      </c>
      <c r="U9" s="236">
        <v>0</v>
      </c>
      <c r="V9" s="236">
        <v>0</v>
      </c>
      <c r="W9" s="239">
        <v>0</v>
      </c>
      <c r="X9" s="239">
        <v>0</v>
      </c>
      <c r="Y9" s="241">
        <v>0</v>
      </c>
      <c r="Z9" s="241">
        <v>0</v>
      </c>
    </row>
    <row r="10" spans="1:27" s="216" customFormat="1" ht="22.5" customHeight="1" x14ac:dyDescent="0.25">
      <c r="A10" s="368" t="s">
        <v>428</v>
      </c>
      <c r="B10" s="368" t="s">
        <v>429</v>
      </c>
      <c r="C10" s="368"/>
      <c r="D10" s="368"/>
      <c r="E10" s="368"/>
      <c r="F10" s="368">
        <v>353496.08</v>
      </c>
      <c r="G10" s="368"/>
      <c r="H10" s="368">
        <f>F10</f>
        <v>353496.08</v>
      </c>
      <c r="I10" s="368"/>
      <c r="J10" s="368"/>
      <c r="K10" s="368"/>
      <c r="L10" s="368"/>
      <c r="M10" s="368"/>
      <c r="N10" s="368"/>
      <c r="O10" s="368"/>
      <c r="P10" s="368"/>
      <c r="Q10" s="368"/>
      <c r="R10" s="368"/>
      <c r="S10" s="368"/>
      <c r="T10" s="368"/>
      <c r="U10" s="368"/>
      <c r="V10" s="368"/>
      <c r="W10" s="368"/>
      <c r="X10" s="368"/>
      <c r="Y10" s="232"/>
      <c r="Z10" s="220"/>
    </row>
    <row r="11" spans="1:27" s="216" customFormat="1" ht="19.5" customHeight="1" x14ac:dyDescent="0.25">
      <c r="A11" s="228">
        <v>1</v>
      </c>
      <c r="B11" s="242"/>
      <c r="C11" s="243"/>
      <c r="D11" s="244"/>
      <c r="E11" s="228"/>
      <c r="F11" s="228"/>
      <c r="G11" s="228"/>
      <c r="H11" s="228"/>
      <c r="I11" s="228"/>
      <c r="J11" s="228"/>
      <c r="K11" s="228"/>
      <c r="L11" s="228"/>
      <c r="M11" s="239"/>
      <c r="N11" s="239"/>
      <c r="O11" s="239"/>
      <c r="P11" s="239"/>
      <c r="Q11" s="239"/>
      <c r="R11" s="239"/>
      <c r="S11" s="239"/>
      <c r="T11" s="239"/>
      <c r="U11" s="239"/>
      <c r="V11" s="239"/>
      <c r="W11" s="239"/>
      <c r="X11" s="239"/>
      <c r="Y11" s="232"/>
      <c r="Z11" s="220"/>
    </row>
    <row r="12" spans="1:27" s="216" customFormat="1" ht="19.5" customHeight="1" x14ac:dyDescent="0.25">
      <c r="A12" s="228">
        <v>2</v>
      </c>
      <c r="B12" s="242"/>
      <c r="C12" s="228"/>
      <c r="D12" s="245"/>
      <c r="E12" s="228"/>
      <c r="F12" s="228"/>
      <c r="G12" s="228"/>
      <c r="H12" s="245"/>
      <c r="I12" s="228"/>
      <c r="J12" s="228"/>
      <c r="K12" s="228"/>
      <c r="L12" s="228"/>
      <c r="M12" s="239"/>
      <c r="N12" s="239"/>
      <c r="O12" s="239"/>
      <c r="P12" s="239"/>
      <c r="Q12" s="239"/>
      <c r="R12" s="239"/>
      <c r="S12" s="239"/>
      <c r="T12" s="239"/>
      <c r="U12" s="239"/>
      <c r="V12" s="239"/>
      <c r="W12" s="239"/>
      <c r="X12" s="239"/>
      <c r="Y12" s="232"/>
      <c r="Z12" s="220"/>
    </row>
    <row r="13" spans="1:27" s="216" customFormat="1" ht="19.5" customHeight="1" x14ac:dyDescent="0.25">
      <c r="A13" s="228">
        <v>3</v>
      </c>
      <c r="B13" s="242"/>
      <c r="C13" s="228"/>
      <c r="D13" s="245"/>
      <c r="E13" s="228"/>
      <c r="F13" s="228"/>
      <c r="G13" s="228"/>
      <c r="H13" s="228"/>
      <c r="I13" s="228"/>
      <c r="J13" s="228"/>
      <c r="K13" s="228"/>
      <c r="L13" s="228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39"/>
      <c r="Y13" s="232"/>
      <c r="Z13" s="220"/>
    </row>
    <row r="14" spans="1:27" s="216" customFormat="1" ht="19.5" customHeight="1" x14ac:dyDescent="0.25">
      <c r="A14" s="228">
        <v>4</v>
      </c>
      <c r="B14" s="242"/>
      <c r="C14" s="228"/>
      <c r="D14" s="228"/>
      <c r="E14" s="228"/>
      <c r="F14" s="228"/>
      <c r="G14" s="228"/>
      <c r="H14" s="228"/>
      <c r="I14" s="228"/>
      <c r="J14" s="228"/>
      <c r="K14" s="228"/>
      <c r="L14" s="228"/>
      <c r="M14" s="239"/>
      <c r="N14" s="239"/>
      <c r="O14" s="239"/>
      <c r="P14" s="239"/>
      <c r="Q14" s="239"/>
      <c r="R14" s="239"/>
      <c r="S14" s="239"/>
      <c r="T14" s="239"/>
      <c r="U14" s="239"/>
      <c r="V14" s="239"/>
      <c r="W14" s="239"/>
      <c r="X14" s="239"/>
      <c r="Y14" s="232"/>
      <c r="Z14" s="220"/>
    </row>
    <row r="15" spans="1:27" s="216" customFormat="1" ht="19.5" customHeight="1" x14ac:dyDescent="0.25">
      <c r="A15" s="228">
        <v>5</v>
      </c>
      <c r="B15" s="242"/>
      <c r="C15" s="228"/>
      <c r="D15" s="228"/>
      <c r="E15" s="228"/>
      <c r="F15" s="228"/>
      <c r="G15" s="228"/>
      <c r="H15" s="228"/>
      <c r="I15" s="228"/>
      <c r="J15" s="228"/>
      <c r="K15" s="228"/>
      <c r="L15" s="228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Y15" s="232"/>
      <c r="Z15" s="220"/>
    </row>
    <row r="16" spans="1:27" s="216" customFormat="1" ht="19.5" customHeight="1" x14ac:dyDescent="0.25">
      <c r="A16" s="228">
        <v>6</v>
      </c>
      <c r="B16" s="222"/>
      <c r="C16" s="228"/>
      <c r="D16" s="228"/>
      <c r="E16" s="228"/>
      <c r="F16" s="228"/>
      <c r="G16" s="228"/>
      <c r="H16" s="228"/>
      <c r="I16" s="228"/>
      <c r="J16" s="228"/>
      <c r="K16" s="228"/>
      <c r="L16" s="228"/>
      <c r="M16" s="239"/>
      <c r="N16" s="239"/>
      <c r="O16" s="239"/>
      <c r="P16" s="239"/>
      <c r="Q16" s="239"/>
      <c r="R16" s="239"/>
      <c r="S16" s="239"/>
      <c r="T16" s="239"/>
      <c r="U16" s="239"/>
      <c r="V16" s="239"/>
      <c r="W16" s="239"/>
      <c r="X16" s="239"/>
      <c r="Y16" s="232"/>
      <c r="Z16" s="220"/>
    </row>
    <row r="17" spans="1:26" s="216" customFormat="1" ht="19.5" customHeight="1" x14ac:dyDescent="0.25">
      <c r="A17" s="228"/>
      <c r="B17" s="246" t="s">
        <v>427</v>
      </c>
      <c r="C17" s="247">
        <f>SUM(C11:C16)</f>
        <v>0</v>
      </c>
      <c r="D17" s="248">
        <f>SUM(D11:D16)</f>
        <v>0</v>
      </c>
      <c r="E17" s="243"/>
      <c r="F17" s="230"/>
      <c r="G17" s="249">
        <f>SUM(G11:G16)</f>
        <v>0</v>
      </c>
      <c r="H17" s="250">
        <f>SUM(H11:H16)</f>
        <v>0</v>
      </c>
      <c r="I17" s="250"/>
      <c r="J17" s="250"/>
      <c r="K17" s="251">
        <f>SUM(K16)</f>
        <v>0</v>
      </c>
      <c r="L17" s="238">
        <f>SUM(L16)</f>
        <v>0</v>
      </c>
      <c r="M17" s="229"/>
      <c r="N17" s="229"/>
      <c r="O17" s="252"/>
      <c r="P17" s="229"/>
      <c r="Q17" s="229"/>
      <c r="R17" s="229"/>
      <c r="S17" s="252"/>
      <c r="T17" s="229"/>
      <c r="U17" s="229"/>
      <c r="V17" s="229"/>
      <c r="W17" s="252"/>
      <c r="X17" s="229"/>
      <c r="Y17" s="220"/>
      <c r="Z17" s="220"/>
    </row>
    <row r="18" spans="1:26" x14ac:dyDescent="0.25">
      <c r="A18" s="361"/>
      <c r="B18" s="361"/>
      <c r="C18" s="361"/>
      <c r="D18" s="361"/>
      <c r="E18" s="361"/>
      <c r="F18" s="361"/>
      <c r="G18" s="361"/>
      <c r="H18" s="361"/>
      <c r="I18" s="361"/>
      <c r="J18" s="361"/>
      <c r="K18" s="361"/>
      <c r="L18" s="361"/>
      <c r="M18" s="361"/>
      <c r="N18" s="361"/>
      <c r="O18" s="361"/>
      <c r="P18" s="361"/>
      <c r="Q18" s="361"/>
      <c r="R18" s="361"/>
      <c r="S18" s="361"/>
      <c r="T18" s="361"/>
      <c r="U18" s="361"/>
      <c r="V18" s="361"/>
      <c r="W18" s="361"/>
      <c r="X18" s="361"/>
    </row>
    <row r="19" spans="1:26" ht="31.5" customHeight="1" x14ac:dyDescent="0.25">
      <c r="A19" s="253"/>
      <c r="B19" s="254" t="s">
        <v>382</v>
      </c>
      <c r="C19" s="255">
        <f>C9+C17</f>
        <v>118</v>
      </c>
      <c r="D19" s="256">
        <f>D9+D17</f>
        <v>30.1937</v>
      </c>
      <c r="E19" s="257">
        <f>E9+E17</f>
        <v>0</v>
      </c>
      <c r="F19" s="258">
        <f>F9+F17</f>
        <v>0</v>
      </c>
      <c r="G19" s="259"/>
      <c r="H19" s="260"/>
      <c r="I19" s="260"/>
      <c r="J19" s="260"/>
      <c r="K19" s="253"/>
      <c r="L19" s="253"/>
      <c r="M19" s="253"/>
      <c r="N19" s="253"/>
      <c r="O19" s="261"/>
      <c r="P19" s="261"/>
      <c r="Q19" s="261"/>
      <c r="R19" s="261"/>
      <c r="S19" s="261"/>
      <c r="T19" s="261"/>
      <c r="U19" s="261"/>
      <c r="V19" s="261"/>
      <c r="W19" s="253"/>
      <c r="X19" s="253"/>
    </row>
  </sheetData>
  <mergeCells count="26">
    <mergeCell ref="S1:X1"/>
    <mergeCell ref="A2:X2"/>
    <mergeCell ref="A3:A6"/>
    <mergeCell ref="B3:B6"/>
    <mergeCell ref="C3:F4"/>
    <mergeCell ref="G3:Z3"/>
    <mergeCell ref="G4:J4"/>
    <mergeCell ref="K4:N4"/>
    <mergeCell ref="O4:R4"/>
    <mergeCell ref="S4:V4"/>
    <mergeCell ref="A18:X18"/>
    <mergeCell ref="W4:Z4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7:X7"/>
    <mergeCell ref="A10:X10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Лист1</vt:lpstr>
      <vt:lpstr>Лист2</vt:lpstr>
      <vt:lpstr>Лист3</vt:lpstr>
      <vt:lpstr>Лист4</vt:lpstr>
      <vt:lpstr>Раздел 3</vt:lpstr>
      <vt:lpstr>Форма 5</vt:lpstr>
      <vt:lpstr>Таблица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2014-05-05T04:26:39Z</cp:lastPrinted>
  <dcterms:created xsi:type="dcterms:W3CDTF">2006-09-16T00:00:00Z</dcterms:created>
  <dcterms:modified xsi:type="dcterms:W3CDTF">2024-12-26T08:18:00Z</dcterms:modified>
</cp:coreProperties>
</file>